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T_ENVS-EMMI-Afdelingsdrev\SGY\Myndighedsberedskab\Organiske jorder problem 2019\"/>
    </mc:Choice>
  </mc:AlternateContent>
  <bookViews>
    <workbookView xWindow="0" yWindow="0" windowWidth="28800" windowHeight="13500" activeTab="1"/>
  </bookViews>
  <sheets>
    <sheet name="Arealer og emissioner 1975-2018" sheetId="1" r:id="rId1"/>
    <sheet name="Tabel 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K18" i="2"/>
  <c r="K16" i="2"/>
  <c r="K14" i="2"/>
  <c r="K15" i="2"/>
  <c r="K13" i="2"/>
  <c r="J14" i="2"/>
  <c r="J15" i="2"/>
  <c r="J16" i="2"/>
  <c r="J13" i="2"/>
  <c r="I18" i="2"/>
  <c r="G18" i="2"/>
  <c r="G16" i="2"/>
  <c r="G14" i="2"/>
  <c r="G13" i="2"/>
</calcChain>
</file>

<file path=xl/sharedStrings.xml><?xml version="1.0" encoding="utf-8"?>
<sst xmlns="http://schemas.openxmlformats.org/spreadsheetml/2006/main" count="154" uniqueCount="79">
  <si>
    <t>Source</t>
  </si>
  <si>
    <t>gridcode</t>
  </si>
  <si>
    <t>Sector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</si>
  <si>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</si>
  <si>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</si>
  <si>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</si>
  <si>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</si>
  <si>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</si>
  <si>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</si>
  <si>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</si>
  <si>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</si>
  <si>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</si>
  <si>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</si>
  <si>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</si>
  <si>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</si>
  <si>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</si>
  <si>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</si>
  <si>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</si>
  <si>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</si>
  <si>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</si>
  <si>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</si>
  <si>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</si>
  <si>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</si>
  <si>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</si>
  <si>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</si>
  <si>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</si>
  <si>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</si>
  <si>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</si>
  <si>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</si>
  <si>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</si>
  <si>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</si>
  <si>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</si>
  <si>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</si>
  <si>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</si>
  <si>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</si>
  <si>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</si>
  <si>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</si>
  <si>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</si>
  <si>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</si>
  <si>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</si>
  <si>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</si>
  <si>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</si>
  <si>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</si>
  <si>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</si>
  <si>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</si>
  <si>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</si>
  <si>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</si>
  <si>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Area_ha</t>
  </si>
  <si>
    <t>Cropland</t>
  </si>
  <si>
    <t>Grassland</t>
  </si>
  <si>
    <t>Emis_C_kt</t>
  </si>
  <si>
    <t>Emis_C_Leached_kt</t>
  </si>
  <si>
    <t>Emis_CH4_kt</t>
  </si>
  <si>
    <t>Emis_CH4_Offsite_kt</t>
  </si>
  <si>
    <t>Emis_N2O_N_kt</t>
  </si>
  <si>
    <t>2020 aflevering*</t>
  </si>
  <si>
    <t>2019 aflevering</t>
  </si>
  <si>
    <t>2017 Areal, 1000 ha</t>
  </si>
  <si>
    <t>Emission</t>
  </si>
  <si>
    <t>kt C</t>
  </si>
  <si>
    <t>4B</t>
  </si>
  <si>
    <t>4C</t>
  </si>
  <si>
    <t>4D</t>
  </si>
  <si>
    <t>4(II), Cropland</t>
  </si>
  <si>
    <t>4(II), Grassland</t>
  </si>
  <si>
    <t>I alt</t>
  </si>
  <si>
    <t>kt N2O</t>
  </si>
  <si>
    <t>3D</t>
  </si>
  <si>
    <t>kt CH4</t>
  </si>
  <si>
    <t>4(II), Wetland</t>
  </si>
  <si>
    <t>Kt CH4</t>
  </si>
  <si>
    <t>CO2-ækv.</t>
  </si>
  <si>
    <t>* foreløbige tal</t>
  </si>
  <si>
    <t>Afrapportering</t>
  </si>
  <si>
    <t>Arealer udenfor markkort</t>
  </si>
  <si>
    <t>Cropland og Grassland</t>
  </si>
  <si>
    <t>OBS: Tallene er foreløbige og ikke kvalitetssikret</t>
  </si>
  <si>
    <t>Ændring, emission*</t>
  </si>
  <si>
    <t>Ændring, CO2-ækv.*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</si>
</sst>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horizontal="right" wrapText="1"/>
    </xf>
    <xf numFmtId="0" fontId="0" fillId="0" borderId="3" xfId="0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/>
    <xf numFmtId="164" fontId="0" fillId="0" borderId="3" xfId="0" applyNumberFormat="1" applyBorder="1"/>
    <xf numFmtId="0" fontId="0" fillId="0" borderId="4" xfId="0" applyBorder="1"/>
    <xf numFmtId="164" fontId="0" fillId="0" borderId="4" xfId="0" applyNumberFormat="1" applyBorder="1"/>
    <xf numFmtId="164" fontId="0" fillId="0" borderId="0" xfId="0" applyNumberFormat="1" applyFill="1" applyBorder="1"/>
    <xf numFmtId="0" fontId="0" fillId="0" borderId="3" xfId="0" applyBorder="1" applyAlignment="1">
      <alignment horizontal="center"/>
    </xf>
    <xf numFmtId="165" fontId="0" fillId="0" borderId="0" xfId="0" applyNumberFormat="1"/>
    <xf numFmtId="0" fontId="0" fillId="3" borderId="0" xfId="0" applyFill="1"/>
  </cellXfs>
  <cellStyles count="2">
    <cellStyle name="Normal" xfId="0" builtinId="0"/>
    <cellStyle name="Normal_Org. jorder_fra Accessdata_ny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"/>
  <sheetViews>
    <sheetView workbookViewId="0">
      <pane xSplit="3" ySplit="1" topLeftCell="AH2" activePane="bottomRight" state="frozen"/>
      <selection pane="topRight" activeCell="D1" sqref="D1"/>
      <selection pane="bottomLeft" activeCell="A2" sqref="A2"/>
      <selection pane="bottomRight" activeCell="AT14" activeCellId="4" sqref="AT34 AT34 AT34 AT34:AT37 AT14:AT21"/>
    </sheetView>
  </sheetViews>
  <sheetFormatPr defaultRowHeight="15" x14ac:dyDescent="0.25"/>
  <cols>
    <col min="1" max="1" width="29.140625" customWidth="1"/>
    <col min="3" max="3" width="18.42578125" customWidth="1"/>
  </cols>
  <sheetData>
    <row r="1" spans="1:47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</row>
    <row r="2" spans="1:47" ht="15" customHeight="1" x14ac:dyDescent="0.25">
      <c r="A2" s="2" t="s">
        <v>47</v>
      </c>
      <c r="B2" s="3">
        <v>12</v>
      </c>
      <c r="C2" s="2" t="s">
        <v>48</v>
      </c>
      <c r="D2" s="3">
        <v>97418.130612216803</v>
      </c>
      <c r="E2" s="3">
        <v>96862.006196613293</v>
      </c>
      <c r="F2" s="3">
        <v>96305.881781009783</v>
      </c>
      <c r="G2" s="3">
        <v>95749.757365406273</v>
      </c>
      <c r="H2" s="3">
        <v>95193.632949802763</v>
      </c>
      <c r="I2" s="3">
        <v>94637.508534199253</v>
      </c>
      <c r="J2" s="3">
        <v>94081.384118595743</v>
      </c>
      <c r="K2" s="3">
        <v>93525.259702992233</v>
      </c>
      <c r="L2" s="3">
        <v>92969.135287388723</v>
      </c>
      <c r="M2" s="3">
        <v>92413.010871785213</v>
      </c>
      <c r="N2" s="3">
        <v>91856.886456181703</v>
      </c>
      <c r="O2" s="3">
        <v>91300.762040578193</v>
      </c>
      <c r="P2" s="3">
        <v>90744.637624974683</v>
      </c>
      <c r="Q2" s="3">
        <v>90188.513209371173</v>
      </c>
      <c r="R2" s="3">
        <v>89632.388793767663</v>
      </c>
      <c r="S2" s="3">
        <v>89076.264378164153</v>
      </c>
      <c r="T2" s="3">
        <v>88520.139962560643</v>
      </c>
      <c r="U2" s="3">
        <v>87964.015546957133</v>
      </c>
      <c r="V2" s="3">
        <v>87407.891131353623</v>
      </c>
      <c r="W2" s="3">
        <v>86851.766715750113</v>
      </c>
      <c r="X2" s="3">
        <v>86295.642300146603</v>
      </c>
      <c r="Y2" s="3">
        <v>85739.517884543093</v>
      </c>
      <c r="Z2" s="3">
        <v>85183.393468939583</v>
      </c>
      <c r="AA2" s="3">
        <v>84627.269053336073</v>
      </c>
      <c r="AB2" s="3">
        <v>84071.144637732563</v>
      </c>
      <c r="AC2" s="3">
        <v>83515.020222129053</v>
      </c>
      <c r="AD2" s="3">
        <v>82958.895806525543</v>
      </c>
      <c r="AE2" s="3">
        <v>82402.771390922033</v>
      </c>
      <c r="AF2" s="3">
        <v>81846.646975318523</v>
      </c>
      <c r="AG2" s="3">
        <v>81290.522559715013</v>
      </c>
      <c r="AH2" s="3">
        <v>80734.398144111503</v>
      </c>
      <c r="AI2" s="3">
        <v>80178.273728507993</v>
      </c>
      <c r="AJ2" s="3">
        <v>79622.149312904483</v>
      </c>
      <c r="AK2" s="3">
        <v>79066.024897300973</v>
      </c>
      <c r="AL2" s="3">
        <v>78509.900481697463</v>
      </c>
      <c r="AM2" s="3">
        <v>77953.776066093997</v>
      </c>
      <c r="AN2" s="3">
        <v>76461.394342720203</v>
      </c>
      <c r="AO2" s="3">
        <v>74616.531927243908</v>
      </c>
      <c r="AP2" s="3">
        <v>74975.40472729005</v>
      </c>
      <c r="AQ2" s="3">
        <v>74426.589321540334</v>
      </c>
      <c r="AR2" s="3">
        <v>75549.924926118358</v>
      </c>
      <c r="AS2" s="3">
        <v>74466.920880992591</v>
      </c>
      <c r="AT2" s="3">
        <v>73329.512262028278</v>
      </c>
      <c r="AU2" s="3">
        <v>72364.006130635549</v>
      </c>
    </row>
    <row r="3" spans="1:47" x14ac:dyDescent="0.25">
      <c r="A3" s="2" t="s">
        <v>47</v>
      </c>
      <c r="B3" s="3">
        <v>12</v>
      </c>
      <c r="C3" s="2" t="s">
        <v>49</v>
      </c>
      <c r="D3" s="3">
        <v>27419.869387783172</v>
      </c>
      <c r="E3" s="3">
        <v>27263.339399542019</v>
      </c>
      <c r="F3" s="3">
        <v>27106.809411300866</v>
      </c>
      <c r="G3" s="3">
        <v>26950.279423059714</v>
      </c>
      <c r="H3" s="3">
        <v>26793.749434818561</v>
      </c>
      <c r="I3" s="3">
        <v>26637.219446577408</v>
      </c>
      <c r="J3" s="3">
        <v>26480.689458336255</v>
      </c>
      <c r="K3" s="3">
        <v>26324.159470095103</v>
      </c>
      <c r="L3" s="3">
        <v>26167.62948185395</v>
      </c>
      <c r="M3" s="3">
        <v>26011.099493612797</v>
      </c>
      <c r="N3" s="3">
        <v>25854.569505371644</v>
      </c>
      <c r="O3" s="3">
        <v>25698.039517130492</v>
      </c>
      <c r="P3" s="3">
        <v>25541.509528889339</v>
      </c>
      <c r="Q3" s="3">
        <v>25384.979540648186</v>
      </c>
      <c r="R3" s="3">
        <v>25228.449552407033</v>
      </c>
      <c r="S3" s="3">
        <v>25071.919564165881</v>
      </c>
      <c r="T3" s="3">
        <v>24915.389575924728</v>
      </c>
      <c r="U3" s="3">
        <v>24758.859587683575</v>
      </c>
      <c r="V3" s="3">
        <v>24602.329599442422</v>
      </c>
      <c r="W3" s="3">
        <v>24445.79961120127</v>
      </c>
      <c r="X3" s="3">
        <v>24289.269622960117</v>
      </c>
      <c r="Y3" s="3">
        <v>24132.739634718964</v>
      </c>
      <c r="Z3" s="3">
        <v>23976.209646477811</v>
      </c>
      <c r="AA3" s="3">
        <v>23819.679658236659</v>
      </c>
      <c r="AB3" s="3">
        <v>23663.149669995506</v>
      </c>
      <c r="AC3" s="3">
        <v>23506.619681754353</v>
      </c>
      <c r="AD3" s="3">
        <v>23350.0896935132</v>
      </c>
      <c r="AE3" s="3">
        <v>23193.559705272048</v>
      </c>
      <c r="AF3" s="3">
        <v>23037.029717030895</v>
      </c>
      <c r="AG3" s="3">
        <v>22880.499728789742</v>
      </c>
      <c r="AH3" s="3">
        <v>22723.969740548589</v>
      </c>
      <c r="AI3" s="3">
        <v>22567.439752307437</v>
      </c>
      <c r="AJ3" s="3">
        <v>22410.909764066284</v>
      </c>
      <c r="AK3" s="3">
        <v>22254.379775825131</v>
      </c>
      <c r="AL3" s="3">
        <v>22097.849787583978</v>
      </c>
      <c r="AM3" s="3">
        <v>21941.319799342797</v>
      </c>
      <c r="AN3" s="3">
        <v>21256.26060509224</v>
      </c>
      <c r="AO3" s="3">
        <v>21389.888141820265</v>
      </c>
      <c r="AP3" s="3">
        <v>22312.468334349538</v>
      </c>
      <c r="AQ3" s="3">
        <v>21898.050413852885</v>
      </c>
      <c r="AR3" s="3">
        <v>21072.558107825487</v>
      </c>
      <c r="AS3" s="3">
        <v>21872.494581917766</v>
      </c>
      <c r="AT3" s="3">
        <v>22975.013623037888</v>
      </c>
      <c r="AU3" s="3">
        <v>23492.894572594083</v>
      </c>
    </row>
    <row r="4" spans="1:47" ht="15" customHeight="1" x14ac:dyDescent="0.25">
      <c r="A4" s="2" t="s">
        <v>47</v>
      </c>
      <c r="B4" s="3">
        <v>60</v>
      </c>
      <c r="C4" s="2" t="s">
        <v>48</v>
      </c>
      <c r="D4" s="3">
        <v>78706.363809909788</v>
      </c>
      <c r="E4" s="3">
        <v>77927.576567483193</v>
      </c>
      <c r="F4" s="3">
        <v>77148.789325056598</v>
      </c>
      <c r="G4" s="3">
        <v>76370.002082630002</v>
      </c>
      <c r="H4" s="3">
        <v>75591.214840203407</v>
      </c>
      <c r="I4" s="3">
        <v>74812.427597776812</v>
      </c>
      <c r="J4" s="3">
        <v>74033.640355350217</v>
      </c>
      <c r="K4" s="3">
        <v>73254.853112923622</v>
      </c>
      <c r="L4" s="3">
        <v>72476.065870497026</v>
      </c>
      <c r="M4" s="3">
        <v>71697.278628070431</v>
      </c>
      <c r="N4" s="3">
        <v>70918.491385643836</v>
      </c>
      <c r="O4" s="3">
        <v>70139.704143217241</v>
      </c>
      <c r="P4" s="3">
        <v>69360.916900790646</v>
      </c>
      <c r="Q4" s="3">
        <v>68582.129658364051</v>
      </c>
      <c r="R4" s="3">
        <v>67803.342415937455</v>
      </c>
      <c r="S4" s="3">
        <v>67024.55517351086</v>
      </c>
      <c r="T4" s="3">
        <v>66245.767931084265</v>
      </c>
      <c r="U4" s="3">
        <v>65466.980688657677</v>
      </c>
      <c r="V4" s="3">
        <v>64688.193446231089</v>
      </c>
      <c r="W4" s="3">
        <v>63909.406203804501</v>
      </c>
      <c r="X4" s="3">
        <v>63130.618961377913</v>
      </c>
      <c r="Y4" s="3">
        <v>62351.831718951325</v>
      </c>
      <c r="Z4" s="3">
        <v>61573.044476524738</v>
      </c>
      <c r="AA4" s="3">
        <v>60794.25723409815</v>
      </c>
      <c r="AB4" s="3">
        <v>60015.469991671562</v>
      </c>
      <c r="AC4" s="3">
        <v>59236.682749244974</v>
      </c>
      <c r="AD4" s="3">
        <v>58457.895506818386</v>
      </c>
      <c r="AE4" s="3">
        <v>57679.108264391798</v>
      </c>
      <c r="AF4" s="3">
        <v>56900.32102196521</v>
      </c>
      <c r="AG4" s="3">
        <v>56121.533779538622</v>
      </c>
      <c r="AH4" s="3">
        <v>55342.746537112034</v>
      </c>
      <c r="AI4" s="3">
        <v>54563.959294685446</v>
      </c>
      <c r="AJ4" s="3">
        <v>53785.172052258858</v>
      </c>
      <c r="AK4" s="3">
        <v>53006.384809832271</v>
      </c>
      <c r="AL4" s="3">
        <v>52227.597567405683</v>
      </c>
      <c r="AM4" s="3">
        <v>51448.810324979109</v>
      </c>
      <c r="AN4" s="3">
        <v>49920.470587549193</v>
      </c>
      <c r="AO4" s="3">
        <v>47666.410374506981</v>
      </c>
      <c r="AP4" s="3">
        <v>48046.829028793327</v>
      </c>
      <c r="AQ4" s="3">
        <v>47706.629651803385</v>
      </c>
      <c r="AR4" s="3">
        <v>49026.392689071668</v>
      </c>
      <c r="AS4" s="3">
        <v>47527.427432409939</v>
      </c>
      <c r="AT4" s="3">
        <v>45969.529009791251</v>
      </c>
      <c r="AU4" s="3">
        <v>44998.602300951054</v>
      </c>
    </row>
    <row r="5" spans="1:47" x14ac:dyDescent="0.25">
      <c r="A5" s="2" t="s">
        <v>47</v>
      </c>
      <c r="B5" s="3">
        <v>60</v>
      </c>
      <c r="C5" s="2" t="s">
        <v>49</v>
      </c>
      <c r="D5" s="3">
        <v>39455.636190090212</v>
      </c>
      <c r="E5" s="3">
        <v>39065.228799642347</v>
      </c>
      <c r="F5" s="3">
        <v>38674.821409194483</v>
      </c>
      <c r="G5" s="3">
        <v>38284.414018746618</v>
      </c>
      <c r="H5" s="3">
        <v>37894.006628298754</v>
      </c>
      <c r="I5" s="3">
        <v>37503.599237850889</v>
      </c>
      <c r="J5" s="3">
        <v>37113.191847403024</v>
      </c>
      <c r="K5" s="3">
        <v>36722.78445695516</v>
      </c>
      <c r="L5" s="3">
        <v>36332.377066507295</v>
      </c>
      <c r="M5" s="3">
        <v>35941.969676059431</v>
      </c>
      <c r="N5" s="3">
        <v>35551.562285611566</v>
      </c>
      <c r="O5" s="3">
        <v>35161.154895163701</v>
      </c>
      <c r="P5" s="3">
        <v>34770.747504715837</v>
      </c>
      <c r="Q5" s="3">
        <v>34380.340114267972</v>
      </c>
      <c r="R5" s="3">
        <v>33989.932723820108</v>
      </c>
      <c r="S5" s="3">
        <v>33599.525333372243</v>
      </c>
      <c r="T5" s="3">
        <v>33209.117942924378</v>
      </c>
      <c r="U5" s="3">
        <v>32818.710552476514</v>
      </c>
      <c r="V5" s="3">
        <v>32428.303162028649</v>
      </c>
      <c r="W5" s="3">
        <v>32037.895771580785</v>
      </c>
      <c r="X5" s="3">
        <v>31647.48838113292</v>
      </c>
      <c r="Y5" s="3">
        <v>31257.080990685055</v>
      </c>
      <c r="Z5" s="3">
        <v>30866.673600237191</v>
      </c>
      <c r="AA5" s="3">
        <v>30476.266209789326</v>
      </c>
      <c r="AB5" s="3">
        <v>30085.858819341462</v>
      </c>
      <c r="AC5" s="3">
        <v>29695.451428893597</v>
      </c>
      <c r="AD5" s="3">
        <v>29305.044038445732</v>
      </c>
      <c r="AE5" s="3">
        <v>28914.636647997868</v>
      </c>
      <c r="AF5" s="3">
        <v>28524.229257550003</v>
      </c>
      <c r="AG5" s="3">
        <v>28133.821867102139</v>
      </c>
      <c r="AH5" s="3">
        <v>27743.414476654274</v>
      </c>
      <c r="AI5" s="3">
        <v>27353.007086206409</v>
      </c>
      <c r="AJ5" s="3">
        <v>26962.599695758545</v>
      </c>
      <c r="AK5" s="3">
        <v>26572.19230531068</v>
      </c>
      <c r="AL5" s="3">
        <v>26181.784914862816</v>
      </c>
      <c r="AM5" s="3">
        <v>25791.37752441494</v>
      </c>
      <c r="AN5" s="3">
        <v>25275.122070593603</v>
      </c>
      <c r="AO5" s="3">
        <v>25209.227650306879</v>
      </c>
      <c r="AP5" s="3">
        <v>26158.332926311959</v>
      </c>
      <c r="AQ5" s="3">
        <v>25375.386885200529</v>
      </c>
      <c r="AR5" s="3">
        <v>24187.756138747107</v>
      </c>
      <c r="AS5" s="3">
        <v>25391.878862121121</v>
      </c>
      <c r="AT5" s="3">
        <v>27057.790160919456</v>
      </c>
      <c r="AU5" s="3">
        <v>27838.245168377543</v>
      </c>
    </row>
    <row r="6" spans="1:47" x14ac:dyDescent="0.25">
      <c r="A6" s="2" t="s">
        <v>50</v>
      </c>
      <c r="B6" s="3">
        <v>12</v>
      </c>
      <c r="C6" s="2" t="s">
        <v>48</v>
      </c>
      <c r="D6" s="3">
        <v>560.15425102024665</v>
      </c>
      <c r="E6" s="3">
        <v>556.95653563052645</v>
      </c>
      <c r="F6" s="3">
        <v>553.75882024080624</v>
      </c>
      <c r="G6" s="3">
        <v>550.56110485108604</v>
      </c>
      <c r="H6" s="3">
        <v>547.36338946136595</v>
      </c>
      <c r="I6" s="3">
        <v>544.16567407164575</v>
      </c>
      <c r="J6" s="3">
        <v>540.96795868192555</v>
      </c>
      <c r="K6" s="3">
        <v>537.77024329220535</v>
      </c>
      <c r="L6" s="3">
        <v>534.57252790248515</v>
      </c>
      <c r="M6" s="3">
        <v>531.37481251276495</v>
      </c>
      <c r="N6" s="3">
        <v>528.17709712304475</v>
      </c>
      <c r="O6" s="3">
        <v>524.97938173332454</v>
      </c>
      <c r="P6" s="3">
        <v>521.78166634360446</v>
      </c>
      <c r="Q6" s="3">
        <v>518.58395095388425</v>
      </c>
      <c r="R6" s="3">
        <v>515.38623556416405</v>
      </c>
      <c r="S6" s="3">
        <v>512.18852017444385</v>
      </c>
      <c r="T6" s="3">
        <v>508.99080478472371</v>
      </c>
      <c r="U6" s="3">
        <v>505.79308939500351</v>
      </c>
      <c r="V6" s="3">
        <v>502.59537400528336</v>
      </c>
      <c r="W6" s="3">
        <v>499.39765861556316</v>
      </c>
      <c r="X6" s="3">
        <v>496.19994322584296</v>
      </c>
      <c r="Y6" s="3">
        <v>493.00222783612281</v>
      </c>
      <c r="Z6" s="3">
        <v>489.80451244640261</v>
      </c>
      <c r="AA6" s="3">
        <v>486.60679705668241</v>
      </c>
      <c r="AB6" s="3">
        <v>483.40908166696227</v>
      </c>
      <c r="AC6" s="3">
        <v>480.21136627724206</v>
      </c>
      <c r="AD6" s="3">
        <v>477.01365088752186</v>
      </c>
      <c r="AE6" s="3">
        <v>473.81593549780166</v>
      </c>
      <c r="AF6" s="3">
        <v>470.61822010808152</v>
      </c>
      <c r="AG6" s="3">
        <v>467.42050471836131</v>
      </c>
      <c r="AH6" s="3">
        <v>464.22278932864111</v>
      </c>
      <c r="AI6" s="3">
        <v>461.02507393892097</v>
      </c>
      <c r="AJ6" s="3">
        <v>457.82735854920077</v>
      </c>
      <c r="AK6" s="3">
        <v>454.62964315948057</v>
      </c>
      <c r="AL6" s="3">
        <v>451.43192776976042</v>
      </c>
      <c r="AM6" s="3">
        <v>448.23421238004073</v>
      </c>
      <c r="AN6" s="3">
        <v>439.65301747064126</v>
      </c>
      <c r="AO6" s="3">
        <v>429.04505858165288</v>
      </c>
      <c r="AP6" s="3">
        <v>431.10857718191829</v>
      </c>
      <c r="AQ6" s="3">
        <v>427.95288859885704</v>
      </c>
      <c r="AR6" s="3">
        <v>434.41206832518054</v>
      </c>
      <c r="AS6" s="3">
        <v>428.18479506570731</v>
      </c>
      <c r="AT6" s="3">
        <v>421.64469550666206</v>
      </c>
      <c r="AU6" s="3">
        <v>416.09303525115416</v>
      </c>
    </row>
    <row r="7" spans="1:47" x14ac:dyDescent="0.25">
      <c r="A7" s="2" t="s">
        <v>50</v>
      </c>
      <c r="B7" s="3">
        <v>12</v>
      </c>
      <c r="C7" s="2" t="s">
        <v>49</v>
      </c>
      <c r="D7" s="3">
        <v>115.16345142868931</v>
      </c>
      <c r="E7" s="3">
        <v>114.50602547807648</v>
      </c>
      <c r="F7" s="3">
        <v>113.84859952746365</v>
      </c>
      <c r="G7" s="3">
        <v>113.1911735768508</v>
      </c>
      <c r="H7" s="3">
        <v>112.53374762623795</v>
      </c>
      <c r="I7" s="3">
        <v>111.87632167562512</v>
      </c>
      <c r="J7" s="3">
        <v>111.21889572501227</v>
      </c>
      <c r="K7" s="3">
        <v>110.56146977439943</v>
      </c>
      <c r="L7" s="3">
        <v>109.90404382378658</v>
      </c>
      <c r="M7" s="3">
        <v>109.24661787317375</v>
      </c>
      <c r="N7" s="3">
        <v>108.5891919225609</v>
      </c>
      <c r="O7" s="3">
        <v>107.93176597194807</v>
      </c>
      <c r="P7" s="3">
        <v>107.27434002133523</v>
      </c>
      <c r="Q7" s="3">
        <v>106.61691407072239</v>
      </c>
      <c r="R7" s="3">
        <v>105.95948812010954</v>
      </c>
      <c r="S7" s="3">
        <v>105.30206216949669</v>
      </c>
      <c r="T7" s="3">
        <v>104.64463621888386</v>
      </c>
      <c r="U7" s="3">
        <v>103.98721026827101</v>
      </c>
      <c r="V7" s="3">
        <v>103.32978431765817</v>
      </c>
      <c r="W7" s="3">
        <v>102.67235836704533</v>
      </c>
      <c r="X7" s="3">
        <v>102.01493241643249</v>
      </c>
      <c r="Y7" s="3">
        <v>101.35750646581965</v>
      </c>
      <c r="Z7" s="3">
        <v>100.70008051520681</v>
      </c>
      <c r="AA7" s="3">
        <v>100.04265456459397</v>
      </c>
      <c r="AB7" s="3">
        <v>99.385228613981127</v>
      </c>
      <c r="AC7" s="3">
        <v>98.72780266336828</v>
      </c>
      <c r="AD7" s="3">
        <v>98.070376712755447</v>
      </c>
      <c r="AE7" s="3">
        <v>97.4129507621426</v>
      </c>
      <c r="AF7" s="3">
        <v>96.755524811529753</v>
      </c>
      <c r="AG7" s="3">
        <v>96.098098860916906</v>
      </c>
      <c r="AH7" s="3">
        <v>95.440672910304073</v>
      </c>
      <c r="AI7" s="3">
        <v>94.78324695969124</v>
      </c>
      <c r="AJ7" s="3">
        <v>94.125821009078393</v>
      </c>
      <c r="AK7" s="3">
        <v>93.468395058465561</v>
      </c>
      <c r="AL7" s="3">
        <v>92.810969107852713</v>
      </c>
      <c r="AM7" s="3">
        <v>92.153543157239639</v>
      </c>
      <c r="AN7" s="3">
        <v>89.276294541387415</v>
      </c>
      <c r="AO7" s="3">
        <v>89.837530195645101</v>
      </c>
      <c r="AP7" s="3">
        <v>93.71236700426816</v>
      </c>
      <c r="AQ7" s="3">
        <v>91.971811738182154</v>
      </c>
      <c r="AR7" s="3">
        <v>88.504744052867025</v>
      </c>
      <c r="AS7" s="3">
        <v>91.864477244054655</v>
      </c>
      <c r="AT7" s="3">
        <v>96.495057216759179</v>
      </c>
      <c r="AU7" s="3">
        <v>98.670157204895162</v>
      </c>
    </row>
    <row r="8" spans="1:47" x14ac:dyDescent="0.25">
      <c r="A8" s="2" t="s">
        <v>50</v>
      </c>
      <c r="B8" s="3">
        <v>60</v>
      </c>
      <c r="C8" s="2" t="s">
        <v>48</v>
      </c>
      <c r="D8" s="3">
        <v>905.12318381396256</v>
      </c>
      <c r="E8" s="3">
        <v>896.16713052605678</v>
      </c>
      <c r="F8" s="3">
        <v>887.21107723815078</v>
      </c>
      <c r="G8" s="3">
        <v>878.255023950245</v>
      </c>
      <c r="H8" s="3">
        <v>869.29897066233923</v>
      </c>
      <c r="I8" s="3">
        <v>860.34291737443323</v>
      </c>
      <c r="J8" s="3">
        <v>851.38686408652745</v>
      </c>
      <c r="K8" s="3">
        <v>842.43081079862168</v>
      </c>
      <c r="L8" s="3">
        <v>833.47475751071579</v>
      </c>
      <c r="M8" s="3">
        <v>824.5187042228099</v>
      </c>
      <c r="N8" s="3">
        <v>815.56265093490413</v>
      </c>
      <c r="O8" s="3">
        <v>806.60659764699824</v>
      </c>
      <c r="P8" s="3">
        <v>797.65054435909246</v>
      </c>
      <c r="Q8" s="3">
        <v>788.69449107118658</v>
      </c>
      <c r="R8" s="3">
        <v>779.73843778328069</v>
      </c>
      <c r="S8" s="3">
        <v>770.78238449537491</v>
      </c>
      <c r="T8" s="3">
        <v>761.82633120746914</v>
      </c>
      <c r="U8" s="3">
        <v>752.87027791956325</v>
      </c>
      <c r="V8" s="3">
        <v>743.91422463165748</v>
      </c>
      <c r="W8" s="3">
        <v>734.95817134375181</v>
      </c>
      <c r="X8" s="3">
        <v>726.00211805584593</v>
      </c>
      <c r="Y8" s="3">
        <v>717.04606476794027</v>
      </c>
      <c r="Z8" s="3">
        <v>708.09001148003449</v>
      </c>
      <c r="AA8" s="3">
        <v>699.13395819212883</v>
      </c>
      <c r="AB8" s="3">
        <v>690.17790490422294</v>
      </c>
      <c r="AC8" s="3">
        <v>681.22185161631717</v>
      </c>
      <c r="AD8" s="3">
        <v>672.26579832841151</v>
      </c>
      <c r="AE8" s="3">
        <v>663.30974504050562</v>
      </c>
      <c r="AF8" s="3">
        <v>654.35369175259996</v>
      </c>
      <c r="AG8" s="3">
        <v>645.39763846469418</v>
      </c>
      <c r="AH8" s="3">
        <v>636.44158517678841</v>
      </c>
      <c r="AI8" s="3">
        <v>627.48553188888263</v>
      </c>
      <c r="AJ8" s="3">
        <v>618.52947860097686</v>
      </c>
      <c r="AK8" s="3">
        <v>609.57342531307108</v>
      </c>
      <c r="AL8" s="3">
        <v>600.61737202516531</v>
      </c>
      <c r="AM8" s="3">
        <v>591.66131873725965</v>
      </c>
      <c r="AN8" s="3">
        <v>574.0854117568158</v>
      </c>
      <c r="AO8" s="3">
        <v>548.16371930683056</v>
      </c>
      <c r="AP8" s="3">
        <v>552.53853383112312</v>
      </c>
      <c r="AQ8" s="3">
        <v>548.62624099573873</v>
      </c>
      <c r="AR8" s="3">
        <v>563.80351592432407</v>
      </c>
      <c r="AS8" s="3">
        <v>546.56541547271434</v>
      </c>
      <c r="AT8" s="3">
        <v>528.64958361259903</v>
      </c>
      <c r="AU8" s="3">
        <v>517.48392646093725</v>
      </c>
    </row>
    <row r="9" spans="1:47" x14ac:dyDescent="0.25">
      <c r="A9" s="2" t="s">
        <v>50</v>
      </c>
      <c r="B9" s="3">
        <v>60</v>
      </c>
      <c r="C9" s="2" t="s">
        <v>49</v>
      </c>
      <c r="D9" s="3">
        <v>331.42734399675783</v>
      </c>
      <c r="E9" s="3">
        <v>328.1479219169957</v>
      </c>
      <c r="F9" s="3">
        <v>324.86849983723368</v>
      </c>
      <c r="G9" s="3">
        <v>321.58907775747161</v>
      </c>
      <c r="H9" s="3">
        <v>318.30965567770954</v>
      </c>
      <c r="I9" s="3">
        <v>315.03023359794747</v>
      </c>
      <c r="J9" s="3">
        <v>311.7508115181854</v>
      </c>
      <c r="K9" s="3">
        <v>308.47138943842333</v>
      </c>
      <c r="L9" s="3">
        <v>305.19196735866132</v>
      </c>
      <c r="M9" s="3">
        <v>301.91254527889919</v>
      </c>
      <c r="N9" s="3">
        <v>298.63312319913717</v>
      </c>
      <c r="O9" s="3">
        <v>295.3537011193751</v>
      </c>
      <c r="P9" s="3">
        <v>292.07427903961303</v>
      </c>
      <c r="Q9" s="3">
        <v>288.79485695985096</v>
      </c>
      <c r="R9" s="3">
        <v>285.51543488008895</v>
      </c>
      <c r="S9" s="3">
        <v>282.23601280032682</v>
      </c>
      <c r="T9" s="3">
        <v>278.9565907205648</v>
      </c>
      <c r="U9" s="3">
        <v>275.67716864080273</v>
      </c>
      <c r="V9" s="3">
        <v>272.39774656104066</v>
      </c>
      <c r="W9" s="3">
        <v>269.11832448127859</v>
      </c>
      <c r="X9" s="3">
        <v>265.83890240151652</v>
      </c>
      <c r="Y9" s="3">
        <v>262.55948032175445</v>
      </c>
      <c r="Z9" s="3">
        <v>259.28005824199244</v>
      </c>
      <c r="AA9" s="3">
        <v>256.00063616223036</v>
      </c>
      <c r="AB9" s="3">
        <v>252.72121408246826</v>
      </c>
      <c r="AC9" s="3">
        <v>249.44179200270622</v>
      </c>
      <c r="AD9" s="3">
        <v>246.16236992294415</v>
      </c>
      <c r="AE9" s="3">
        <v>242.88294784318208</v>
      </c>
      <c r="AF9" s="3">
        <v>239.60352576342001</v>
      </c>
      <c r="AG9" s="3">
        <v>236.32410368365797</v>
      </c>
      <c r="AH9" s="3">
        <v>233.0446816038959</v>
      </c>
      <c r="AI9" s="3">
        <v>229.76525952413382</v>
      </c>
      <c r="AJ9" s="3">
        <v>226.48583744437178</v>
      </c>
      <c r="AK9" s="3">
        <v>223.20641536460971</v>
      </c>
      <c r="AL9" s="3">
        <v>219.92699328484764</v>
      </c>
      <c r="AM9" s="3">
        <v>216.6475712050856</v>
      </c>
      <c r="AN9" s="3">
        <v>212.31102539298638</v>
      </c>
      <c r="AO9" s="3">
        <v>211.75751226257785</v>
      </c>
      <c r="AP9" s="3">
        <v>219.7299965810204</v>
      </c>
      <c r="AQ9" s="3">
        <v>213.15324983568451</v>
      </c>
      <c r="AR9" s="3">
        <v>203.17715156547575</v>
      </c>
      <c r="AS9" s="3">
        <v>213.29178244181739</v>
      </c>
      <c r="AT9" s="3">
        <v>227.28543735172346</v>
      </c>
      <c r="AU9" s="3">
        <v>233.84125941437136</v>
      </c>
    </row>
    <row r="10" spans="1:47" x14ac:dyDescent="0.25">
      <c r="A10" s="2" t="s">
        <v>51</v>
      </c>
      <c r="B10" s="3">
        <v>12</v>
      </c>
      <c r="C10" s="2" t="s">
        <v>48</v>
      </c>
      <c r="D10" s="3">
        <v>15.099810244893606</v>
      </c>
      <c r="E10" s="3">
        <v>15.013610960475061</v>
      </c>
      <c r="F10" s="3">
        <v>14.927411676056515</v>
      </c>
      <c r="G10" s="3">
        <v>14.841212391637972</v>
      </c>
      <c r="H10" s="3">
        <v>14.755013107219428</v>
      </c>
      <c r="I10" s="3">
        <v>14.668813822800884</v>
      </c>
      <c r="J10" s="3">
        <v>14.582614538382341</v>
      </c>
      <c r="K10" s="3">
        <v>14.496415253963796</v>
      </c>
      <c r="L10" s="3">
        <v>14.410215969545252</v>
      </c>
      <c r="M10" s="3">
        <v>14.324016685126709</v>
      </c>
      <c r="N10" s="3">
        <v>14.237817400708163</v>
      </c>
      <c r="O10" s="3">
        <v>14.151618116289619</v>
      </c>
      <c r="P10" s="3">
        <v>14.065418831871076</v>
      </c>
      <c r="Q10" s="3">
        <v>13.979219547452532</v>
      </c>
      <c r="R10" s="3">
        <v>13.893020263033987</v>
      </c>
      <c r="S10" s="3">
        <v>13.806820978615445</v>
      </c>
      <c r="T10" s="3">
        <v>13.7206216941969</v>
      </c>
      <c r="U10" s="3">
        <v>13.634422409778354</v>
      </c>
      <c r="V10" s="3">
        <v>13.548223125359812</v>
      </c>
      <c r="W10" s="3">
        <v>13.462023840941267</v>
      </c>
      <c r="X10" s="3">
        <v>13.375824556522723</v>
      </c>
      <c r="Y10" s="3">
        <v>13.28962527210418</v>
      </c>
      <c r="Z10" s="3">
        <v>13.203425987685636</v>
      </c>
      <c r="AA10" s="3">
        <v>13.117226703267091</v>
      </c>
      <c r="AB10" s="3">
        <v>13.031027418848549</v>
      </c>
      <c r="AC10" s="3">
        <v>12.944828134430002</v>
      </c>
      <c r="AD10" s="3">
        <v>12.858628850011458</v>
      </c>
      <c r="AE10" s="3">
        <v>12.772429565592915</v>
      </c>
      <c r="AF10" s="3">
        <v>12.686230281174371</v>
      </c>
      <c r="AG10" s="3">
        <v>12.600030996755827</v>
      </c>
      <c r="AH10" s="3">
        <v>12.513831712337284</v>
      </c>
      <c r="AI10" s="3">
        <v>12.42763242791874</v>
      </c>
      <c r="AJ10" s="3">
        <v>12.341433143500193</v>
      </c>
      <c r="AK10" s="3">
        <v>12.255233859081651</v>
      </c>
      <c r="AL10" s="3">
        <v>12.169034574663106</v>
      </c>
      <c r="AM10" s="3">
        <v>12.082835290244573</v>
      </c>
      <c r="AN10" s="3">
        <v>11.851516123121637</v>
      </c>
      <c r="AO10" s="3">
        <v>11.56556244872281</v>
      </c>
      <c r="AP10" s="3">
        <v>11.621187732729959</v>
      </c>
      <c r="AQ10" s="3">
        <v>11.536121344838755</v>
      </c>
      <c r="AR10" s="3">
        <v>11.710238363548349</v>
      </c>
      <c r="AS10" s="3">
        <v>11.542372736553862</v>
      </c>
      <c r="AT10" s="3">
        <v>11.366074400614373</v>
      </c>
      <c r="AU10" s="3">
        <v>11.216420950248501</v>
      </c>
    </row>
    <row r="11" spans="1:47" x14ac:dyDescent="0.25">
      <c r="A11" s="2" t="s">
        <v>51</v>
      </c>
      <c r="B11" s="3">
        <v>12</v>
      </c>
      <c r="C11" s="2" t="s">
        <v>49</v>
      </c>
      <c r="D11" s="3">
        <v>4.2500797551063911</v>
      </c>
      <c r="E11" s="3">
        <v>4.225817606929013</v>
      </c>
      <c r="F11" s="3">
        <v>4.2015554587516348</v>
      </c>
      <c r="G11" s="3">
        <v>4.1772933105742558</v>
      </c>
      <c r="H11" s="3">
        <v>4.1530311623968768</v>
      </c>
      <c r="I11" s="3">
        <v>4.1287690142194986</v>
      </c>
      <c r="J11" s="3">
        <v>4.1045068660421196</v>
      </c>
      <c r="K11" s="3">
        <v>4.0802447178647414</v>
      </c>
      <c r="L11" s="3">
        <v>4.0559825696873624</v>
      </c>
      <c r="M11" s="3">
        <v>4.0317204215099833</v>
      </c>
      <c r="N11" s="3">
        <v>4.0074582733326043</v>
      </c>
      <c r="O11" s="3">
        <v>3.9831961251552261</v>
      </c>
      <c r="P11" s="3">
        <v>3.9589339769778475</v>
      </c>
      <c r="Q11" s="3">
        <v>3.9346718288004685</v>
      </c>
      <c r="R11" s="3">
        <v>3.9104096806230904</v>
      </c>
      <c r="S11" s="3">
        <v>3.8861475324457118</v>
      </c>
      <c r="T11" s="3">
        <v>3.8618853842683327</v>
      </c>
      <c r="U11" s="3">
        <v>3.8376232360909546</v>
      </c>
      <c r="V11" s="3">
        <v>3.8133610879135755</v>
      </c>
      <c r="W11" s="3">
        <v>3.7890989397361969</v>
      </c>
      <c r="X11" s="3">
        <v>3.7648367915588179</v>
      </c>
      <c r="Y11" s="3">
        <v>3.7405746433814397</v>
      </c>
      <c r="Z11" s="3">
        <v>3.7163124952040607</v>
      </c>
      <c r="AA11" s="3">
        <v>3.6920503470266821</v>
      </c>
      <c r="AB11" s="3">
        <v>3.6677881988493035</v>
      </c>
      <c r="AC11" s="3">
        <v>3.6435260506719249</v>
      </c>
      <c r="AD11" s="3">
        <v>3.6192639024945459</v>
      </c>
      <c r="AE11" s="3">
        <v>3.5950017543171673</v>
      </c>
      <c r="AF11" s="3">
        <v>3.5707396061397887</v>
      </c>
      <c r="AG11" s="3">
        <v>3.5464774579624101</v>
      </c>
      <c r="AH11" s="3">
        <v>3.5222153097850311</v>
      </c>
      <c r="AI11" s="3">
        <v>3.4979531616076529</v>
      </c>
      <c r="AJ11" s="3">
        <v>3.4736910134302743</v>
      </c>
      <c r="AK11" s="3">
        <v>3.4494288652528953</v>
      </c>
      <c r="AL11" s="3">
        <v>3.4251667170755167</v>
      </c>
      <c r="AM11" s="3">
        <v>3.4009045688981292</v>
      </c>
      <c r="AN11" s="3">
        <v>3.2947203937892966</v>
      </c>
      <c r="AO11" s="3">
        <v>3.315432661982141</v>
      </c>
      <c r="AP11" s="3">
        <v>3.4584325918241796</v>
      </c>
      <c r="AQ11" s="3">
        <v>3.3941978141472005</v>
      </c>
      <c r="AR11" s="3">
        <v>3.2662465067129505</v>
      </c>
      <c r="AS11" s="3">
        <v>3.3902366601972531</v>
      </c>
      <c r="AT11" s="3">
        <v>3.5611271115708703</v>
      </c>
      <c r="AU11" s="3">
        <v>3.6413986587520819</v>
      </c>
    </row>
    <row r="12" spans="1:47" x14ac:dyDescent="0.25">
      <c r="A12" s="2" t="s">
        <v>51</v>
      </c>
      <c r="B12" s="3">
        <v>60</v>
      </c>
      <c r="C12" s="2" t="s">
        <v>48</v>
      </c>
      <c r="D12" s="3">
        <v>24.398972781072036</v>
      </c>
      <c r="E12" s="3">
        <v>24.157548735919789</v>
      </c>
      <c r="F12" s="3">
        <v>23.916124690767546</v>
      </c>
      <c r="G12" s="3">
        <v>23.674700645615303</v>
      </c>
      <c r="H12" s="3">
        <v>23.433276600463056</v>
      </c>
      <c r="I12" s="3">
        <v>23.191852555310813</v>
      </c>
      <c r="J12" s="3">
        <v>22.95042851015857</v>
      </c>
      <c r="K12" s="3">
        <v>22.709004465006323</v>
      </c>
      <c r="L12" s="3">
        <v>22.467580419854077</v>
      </c>
      <c r="M12" s="3">
        <v>22.226156374701834</v>
      </c>
      <c r="N12" s="3">
        <v>21.984732329549587</v>
      </c>
      <c r="O12" s="3">
        <v>21.743308284397344</v>
      </c>
      <c r="P12" s="3">
        <v>21.501884239245101</v>
      </c>
      <c r="Q12" s="3">
        <v>21.260460194092854</v>
      </c>
      <c r="R12" s="3">
        <v>21.019036148940611</v>
      </c>
      <c r="S12" s="3">
        <v>20.777612103788368</v>
      </c>
      <c r="T12" s="3">
        <v>20.536188058636121</v>
      </c>
      <c r="U12" s="3">
        <v>20.294764013483878</v>
      </c>
      <c r="V12" s="3">
        <v>20.053339968331638</v>
      </c>
      <c r="W12" s="3">
        <v>19.811915923179395</v>
      </c>
      <c r="X12" s="3">
        <v>19.570491878027152</v>
      </c>
      <c r="Y12" s="3">
        <v>19.329067832874909</v>
      </c>
      <c r="Z12" s="3">
        <v>19.087643787722669</v>
      </c>
      <c r="AA12" s="3">
        <v>18.846219742570426</v>
      </c>
      <c r="AB12" s="3">
        <v>18.604795697418183</v>
      </c>
      <c r="AC12" s="3">
        <v>18.363371652265943</v>
      </c>
      <c r="AD12" s="3">
        <v>18.1219476071137</v>
      </c>
      <c r="AE12" s="3">
        <v>17.880523561961457</v>
      </c>
      <c r="AF12" s="3">
        <v>17.639099516809214</v>
      </c>
      <c r="AG12" s="3">
        <v>17.397675471656974</v>
      </c>
      <c r="AH12" s="3">
        <v>17.156251426504731</v>
      </c>
      <c r="AI12" s="3">
        <v>16.914827381352488</v>
      </c>
      <c r="AJ12" s="3">
        <v>16.673403336200245</v>
      </c>
      <c r="AK12" s="3">
        <v>16.431979291048002</v>
      </c>
      <c r="AL12" s="3">
        <v>16.190555245895762</v>
      </c>
      <c r="AM12" s="3">
        <v>15.949131200743537</v>
      </c>
      <c r="AN12" s="3">
        <v>15.475345882140239</v>
      </c>
      <c r="AO12" s="3">
        <v>14.776587216097164</v>
      </c>
      <c r="AP12" s="3">
        <v>14.894516998925932</v>
      </c>
      <c r="AQ12" s="3">
        <v>14.789055192059051</v>
      </c>
      <c r="AR12" s="3">
        <v>15.198181733612207</v>
      </c>
      <c r="AS12" s="3">
        <v>14.733502504047072</v>
      </c>
      <c r="AT12" s="3">
        <v>14.250553993035288</v>
      </c>
      <c r="AU12" s="3">
        <v>13.949566713294834</v>
      </c>
    </row>
    <row r="13" spans="1:47" x14ac:dyDescent="0.25">
      <c r="A13" s="2" t="s">
        <v>51</v>
      </c>
      <c r="B13" s="3">
        <v>60</v>
      </c>
      <c r="C13" s="2" t="s">
        <v>49</v>
      </c>
      <c r="D13" s="3">
        <v>12.231247218927967</v>
      </c>
      <c r="E13" s="3">
        <v>12.110220927889127</v>
      </c>
      <c r="F13" s="3">
        <v>11.989194636850289</v>
      </c>
      <c r="G13" s="3">
        <v>11.868168345811451</v>
      </c>
      <c r="H13" s="3">
        <v>11.747142054772613</v>
      </c>
      <c r="I13" s="3">
        <v>11.626115763733777</v>
      </c>
      <c r="J13" s="3">
        <v>11.505089472694937</v>
      </c>
      <c r="K13" s="3">
        <v>11.384063181656099</v>
      </c>
      <c r="L13" s="3">
        <v>11.263036890617261</v>
      </c>
      <c r="M13" s="3">
        <v>11.142010599578423</v>
      </c>
      <c r="N13" s="3">
        <v>11.020984308539585</v>
      </c>
      <c r="O13" s="3">
        <v>10.899958017500747</v>
      </c>
      <c r="P13" s="3">
        <v>10.778931726461909</v>
      </c>
      <c r="Q13" s="3">
        <v>10.657905435423071</v>
      </c>
      <c r="R13" s="3">
        <v>10.536879144384233</v>
      </c>
      <c r="S13" s="3">
        <v>10.415852853345395</v>
      </c>
      <c r="T13" s="3">
        <v>10.294826562306557</v>
      </c>
      <c r="U13" s="3">
        <v>10.173800271267719</v>
      </c>
      <c r="V13" s="3">
        <v>10.05277398022888</v>
      </c>
      <c r="W13" s="3">
        <v>9.9317476891900434</v>
      </c>
      <c r="X13" s="3">
        <v>9.8107213981512054</v>
      </c>
      <c r="Y13" s="3">
        <v>9.6896951071123674</v>
      </c>
      <c r="Z13" s="3">
        <v>9.5686688160735294</v>
      </c>
      <c r="AA13" s="3">
        <v>9.4476425250346896</v>
      </c>
      <c r="AB13" s="3">
        <v>9.3266162339958534</v>
      </c>
      <c r="AC13" s="3">
        <v>9.2055899429570154</v>
      </c>
      <c r="AD13" s="3">
        <v>9.0845636519181774</v>
      </c>
      <c r="AE13" s="3">
        <v>8.9635373608793394</v>
      </c>
      <c r="AF13" s="3">
        <v>8.8425110698404996</v>
      </c>
      <c r="AG13" s="3">
        <v>8.7214847788016634</v>
      </c>
      <c r="AH13" s="3">
        <v>8.6004584877628254</v>
      </c>
      <c r="AI13" s="3">
        <v>8.4794321967239856</v>
      </c>
      <c r="AJ13" s="3">
        <v>8.3584059056851494</v>
      </c>
      <c r="AK13" s="3">
        <v>8.2373796146463114</v>
      </c>
      <c r="AL13" s="3">
        <v>8.1163533236074734</v>
      </c>
      <c r="AM13" s="3">
        <v>7.9953270325686336</v>
      </c>
      <c r="AN13" s="3">
        <v>7.8352878418840213</v>
      </c>
      <c r="AO13" s="3">
        <v>7.814860571595136</v>
      </c>
      <c r="AP13" s="3">
        <v>8.1090832071567078</v>
      </c>
      <c r="AQ13" s="3">
        <v>7.8663699344121643</v>
      </c>
      <c r="AR13" s="3">
        <v>7.498204403011604</v>
      </c>
      <c r="AS13" s="3">
        <v>7.8714824472575469</v>
      </c>
      <c r="AT13" s="3">
        <v>8.3879149498850278</v>
      </c>
      <c r="AU13" s="3">
        <v>8.6298560021970339</v>
      </c>
    </row>
    <row r="14" spans="1:47" x14ac:dyDescent="0.25">
      <c r="A14" s="2" t="s">
        <v>52</v>
      </c>
      <c r="B14" s="3">
        <v>12</v>
      </c>
      <c r="C14" s="2" t="s">
        <v>48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</row>
    <row r="15" spans="1:47" x14ac:dyDescent="0.25">
      <c r="A15" s="2" t="s">
        <v>52</v>
      </c>
      <c r="B15" s="3">
        <v>12</v>
      </c>
      <c r="C15" s="2" t="s">
        <v>49</v>
      </c>
      <c r="D15" s="3">
        <v>0.21935895510226538</v>
      </c>
      <c r="E15" s="3">
        <v>0.21810671519633615</v>
      </c>
      <c r="F15" s="3">
        <v>0.21685447529040694</v>
      </c>
      <c r="G15" s="3">
        <v>0.2156022353844777</v>
      </c>
      <c r="H15" s="3">
        <v>0.21434999547854849</v>
      </c>
      <c r="I15" s="3">
        <v>0.21309775557261926</v>
      </c>
      <c r="J15" s="3">
        <v>0.21184551566669005</v>
      </c>
      <c r="K15" s="3">
        <v>0.21059327576076081</v>
      </c>
      <c r="L15" s="3">
        <v>0.2093410358548316</v>
      </c>
      <c r="M15" s="3">
        <v>0.20808879594890237</v>
      </c>
      <c r="N15" s="3">
        <v>0.20683655604297316</v>
      </c>
      <c r="O15" s="3">
        <v>0.20558431613704392</v>
      </c>
      <c r="P15" s="3">
        <v>0.20433207623111471</v>
      </c>
      <c r="Q15" s="3">
        <v>0.2030798363251855</v>
      </c>
      <c r="R15" s="3">
        <v>0.20182759641925627</v>
      </c>
      <c r="S15" s="3">
        <v>0.20057535651332706</v>
      </c>
      <c r="T15" s="3">
        <v>0.19932311660739782</v>
      </c>
      <c r="U15" s="3">
        <v>0.19807087670146861</v>
      </c>
      <c r="V15" s="3">
        <v>0.19681863679553938</v>
      </c>
      <c r="W15" s="3">
        <v>0.19556639688961017</v>
      </c>
      <c r="X15" s="3">
        <v>0.19431415698368093</v>
      </c>
      <c r="Y15" s="3">
        <v>0.19306191707775172</v>
      </c>
      <c r="Z15" s="3">
        <v>0.19180967717182248</v>
      </c>
      <c r="AA15" s="3">
        <v>0.19055743726589328</v>
      </c>
      <c r="AB15" s="3">
        <v>0.18930519735996404</v>
      </c>
      <c r="AC15" s="3">
        <v>0.18805295745403483</v>
      </c>
      <c r="AD15" s="3">
        <v>0.18680071754810559</v>
      </c>
      <c r="AE15" s="3">
        <v>0.18554847764217638</v>
      </c>
      <c r="AF15" s="3">
        <v>0.18429623773624715</v>
      </c>
      <c r="AG15" s="3">
        <v>0.18304399783031794</v>
      </c>
      <c r="AH15" s="3">
        <v>0.1817917579243887</v>
      </c>
      <c r="AI15" s="3">
        <v>0.18053951801845949</v>
      </c>
      <c r="AJ15" s="3">
        <v>0.17928727811253029</v>
      </c>
      <c r="AK15" s="3">
        <v>0.17803503820660105</v>
      </c>
      <c r="AL15" s="3">
        <v>0.17678279830067184</v>
      </c>
      <c r="AM15" s="3">
        <v>0.17553055839474238</v>
      </c>
      <c r="AN15" s="3">
        <v>0.17005008484073797</v>
      </c>
      <c r="AO15" s="3">
        <v>0.17111910513456219</v>
      </c>
      <c r="AP15" s="3">
        <v>0.1784997466747964</v>
      </c>
      <c r="AQ15" s="3">
        <v>0.17518440331082327</v>
      </c>
      <c r="AR15" s="3">
        <v>0.16858046486260381</v>
      </c>
      <c r="AS15" s="3">
        <v>0.17497995665534219</v>
      </c>
      <c r="AT15" s="3">
        <v>0.1838001089843031</v>
      </c>
      <c r="AU15" s="3">
        <v>0.18794315658075261</v>
      </c>
    </row>
    <row r="16" spans="1:47" x14ac:dyDescent="0.25">
      <c r="A16" s="2" t="s">
        <v>52</v>
      </c>
      <c r="B16" s="3">
        <v>60</v>
      </c>
      <c r="C16" s="2" t="s">
        <v>48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</row>
    <row r="17" spans="1:47" x14ac:dyDescent="0.25">
      <c r="A17" s="2" t="s">
        <v>52</v>
      </c>
      <c r="B17" s="3">
        <v>60</v>
      </c>
      <c r="C17" s="2" t="s">
        <v>49</v>
      </c>
      <c r="D17" s="3">
        <v>0.63129017904144336</v>
      </c>
      <c r="E17" s="3">
        <v>0.62504366079427753</v>
      </c>
      <c r="F17" s="3">
        <v>0.61879714254711171</v>
      </c>
      <c r="G17" s="3">
        <v>0.61255062429994589</v>
      </c>
      <c r="H17" s="3">
        <v>0.60630410605278007</v>
      </c>
      <c r="I17" s="3">
        <v>0.60005758780561425</v>
      </c>
      <c r="J17" s="3">
        <v>0.59381106955844842</v>
      </c>
      <c r="K17" s="3">
        <v>0.5875645513112826</v>
      </c>
      <c r="L17" s="3">
        <v>0.58131803306411678</v>
      </c>
      <c r="M17" s="3">
        <v>0.57507151481695085</v>
      </c>
      <c r="N17" s="3">
        <v>0.56882499656978502</v>
      </c>
      <c r="O17" s="3">
        <v>0.5625784783226192</v>
      </c>
      <c r="P17" s="3">
        <v>0.55633196007545338</v>
      </c>
      <c r="Q17" s="3">
        <v>0.55008544182828756</v>
      </c>
      <c r="R17" s="3">
        <v>0.54383892358112174</v>
      </c>
      <c r="S17" s="3">
        <v>0.53759240533395591</v>
      </c>
      <c r="T17" s="3">
        <v>0.53134588708679009</v>
      </c>
      <c r="U17" s="3">
        <v>0.52509936883962427</v>
      </c>
      <c r="V17" s="3">
        <v>0.51885285059245834</v>
      </c>
      <c r="W17" s="3">
        <v>0.51260633234529251</v>
      </c>
      <c r="X17" s="3">
        <v>0.50635981409812669</v>
      </c>
      <c r="Y17" s="3">
        <v>0.50011329585096087</v>
      </c>
      <c r="Z17" s="3">
        <v>0.49386677760379505</v>
      </c>
      <c r="AA17" s="3">
        <v>0.48762025935662923</v>
      </c>
      <c r="AB17" s="3">
        <v>0.4813737411094634</v>
      </c>
      <c r="AC17" s="3">
        <v>0.47512722286229753</v>
      </c>
      <c r="AD17" s="3">
        <v>0.4688807046151317</v>
      </c>
      <c r="AE17" s="3">
        <v>0.46263418636796588</v>
      </c>
      <c r="AF17" s="3">
        <v>0.45638766812080006</v>
      </c>
      <c r="AG17" s="3">
        <v>0.45014114987363424</v>
      </c>
      <c r="AH17" s="3">
        <v>0.44389463162646836</v>
      </c>
      <c r="AI17" s="3">
        <v>0.43764811337930254</v>
      </c>
      <c r="AJ17" s="3">
        <v>0.43140159513213672</v>
      </c>
      <c r="AK17" s="3">
        <v>0.4251550768849709</v>
      </c>
      <c r="AL17" s="3">
        <v>0.41890855863780507</v>
      </c>
      <c r="AM17" s="3">
        <v>0.41266204039063914</v>
      </c>
      <c r="AN17" s="3">
        <v>0.40440195312949773</v>
      </c>
      <c r="AO17" s="3">
        <v>0.40334764240491022</v>
      </c>
      <c r="AP17" s="3">
        <v>0.41853332682099137</v>
      </c>
      <c r="AQ17" s="3">
        <v>0.40600619016320849</v>
      </c>
      <c r="AR17" s="3">
        <v>0.38700409821995363</v>
      </c>
      <c r="AS17" s="3">
        <v>0.40627006179393799</v>
      </c>
      <c r="AT17" s="3">
        <v>0.43292464257471114</v>
      </c>
      <c r="AU17" s="3">
        <v>0.44541192269404084</v>
      </c>
    </row>
    <row r="18" spans="1:47" x14ac:dyDescent="0.25">
      <c r="A18" s="2" t="s">
        <v>53</v>
      </c>
      <c r="B18" s="3">
        <v>12</v>
      </c>
      <c r="C18" s="2" t="s">
        <v>48</v>
      </c>
      <c r="D18" s="3">
        <v>2.8373030540808144</v>
      </c>
      <c r="E18" s="3">
        <v>2.8211059304763624</v>
      </c>
      <c r="F18" s="3">
        <v>2.8049088068719099</v>
      </c>
      <c r="G18" s="3">
        <v>2.7887116832674579</v>
      </c>
      <c r="H18" s="3">
        <v>2.7725145596630054</v>
      </c>
      <c r="I18" s="3">
        <v>2.7563174360585534</v>
      </c>
      <c r="J18" s="3">
        <v>2.7401203124541014</v>
      </c>
      <c r="K18" s="3">
        <v>2.7239231888496489</v>
      </c>
      <c r="L18" s="3">
        <v>2.7077260652451969</v>
      </c>
      <c r="M18" s="3">
        <v>2.6915289416407444</v>
      </c>
      <c r="N18" s="3">
        <v>2.6753318180362924</v>
      </c>
      <c r="O18" s="3">
        <v>2.6591346944318399</v>
      </c>
      <c r="P18" s="3">
        <v>2.6429375708273879</v>
      </c>
      <c r="Q18" s="3">
        <v>2.6267404472229354</v>
      </c>
      <c r="R18" s="3">
        <v>2.6105433236184834</v>
      </c>
      <c r="S18" s="3">
        <v>2.5943462000140309</v>
      </c>
      <c r="T18" s="3">
        <v>2.5781490764095789</v>
      </c>
      <c r="U18" s="3">
        <v>2.5619519528051264</v>
      </c>
      <c r="V18" s="3">
        <v>2.5457548292006744</v>
      </c>
      <c r="W18" s="3">
        <v>2.529557705596222</v>
      </c>
      <c r="X18" s="3">
        <v>2.5133605819917699</v>
      </c>
      <c r="Y18" s="3">
        <v>2.4971634583873175</v>
      </c>
      <c r="Z18" s="3">
        <v>2.4809663347828654</v>
      </c>
      <c r="AA18" s="3">
        <v>2.464769211178413</v>
      </c>
      <c r="AB18" s="3">
        <v>2.4485720875739609</v>
      </c>
      <c r="AC18" s="3">
        <v>2.4323749639695085</v>
      </c>
      <c r="AD18" s="3">
        <v>2.4161778403650565</v>
      </c>
      <c r="AE18" s="3">
        <v>2.399980716760604</v>
      </c>
      <c r="AF18" s="3">
        <v>2.383783593156152</v>
      </c>
      <c r="AG18" s="3">
        <v>2.3675864695516995</v>
      </c>
      <c r="AH18" s="3">
        <v>2.3513893459472475</v>
      </c>
      <c r="AI18" s="3">
        <v>2.3351922223427954</v>
      </c>
      <c r="AJ18" s="3">
        <v>2.318995098738343</v>
      </c>
      <c r="AK18" s="3">
        <v>2.302797975133891</v>
      </c>
      <c r="AL18" s="3">
        <v>2.2866008515294389</v>
      </c>
      <c r="AM18" s="3">
        <v>2.2704037279249869</v>
      </c>
      <c r="AN18" s="3">
        <v>2.2269381102317265</v>
      </c>
      <c r="AO18" s="3">
        <v>2.1732064923809808</v>
      </c>
      <c r="AP18" s="3">
        <v>2.1836586626823244</v>
      </c>
      <c r="AQ18" s="3">
        <v>2.1676744139898623</v>
      </c>
      <c r="AR18" s="3">
        <v>2.2003915634731976</v>
      </c>
      <c r="AS18" s="3">
        <v>2.1688490706589096</v>
      </c>
      <c r="AT18" s="3">
        <v>2.135722044631573</v>
      </c>
      <c r="AU18" s="3">
        <v>2.1076016785547589</v>
      </c>
    </row>
    <row r="19" spans="1:47" x14ac:dyDescent="0.25">
      <c r="A19" s="2" t="s">
        <v>53</v>
      </c>
      <c r="B19" s="3">
        <v>12</v>
      </c>
      <c r="C19" s="2" t="s">
        <v>49</v>
      </c>
      <c r="D19" s="3">
        <v>0.7986036959191849</v>
      </c>
      <c r="E19" s="3">
        <v>0.79404476001166135</v>
      </c>
      <c r="F19" s="3">
        <v>0.7894858241041377</v>
      </c>
      <c r="G19" s="3">
        <v>0.78492688819661427</v>
      </c>
      <c r="H19" s="3">
        <v>0.78036795228909062</v>
      </c>
      <c r="I19" s="3">
        <v>0.77580901638156696</v>
      </c>
      <c r="J19" s="3">
        <v>0.77125008047404353</v>
      </c>
      <c r="K19" s="3">
        <v>0.76669114456651988</v>
      </c>
      <c r="L19" s="3">
        <v>0.76213220865899634</v>
      </c>
      <c r="M19" s="3">
        <v>0.75757327275147279</v>
      </c>
      <c r="N19" s="3">
        <v>0.75301433684394925</v>
      </c>
      <c r="O19" s="3">
        <v>0.74845540093642571</v>
      </c>
      <c r="P19" s="3">
        <v>0.74389646502890205</v>
      </c>
      <c r="Q19" s="3">
        <v>0.7393375291213784</v>
      </c>
      <c r="R19" s="3">
        <v>0.73477859321385486</v>
      </c>
      <c r="S19" s="3">
        <v>0.73021965730633132</v>
      </c>
      <c r="T19" s="3">
        <v>0.72566072139880766</v>
      </c>
      <c r="U19" s="3">
        <v>0.72110178549128423</v>
      </c>
      <c r="V19" s="3">
        <v>0.71654284958376058</v>
      </c>
      <c r="W19" s="3">
        <v>0.71198391367623703</v>
      </c>
      <c r="X19" s="3">
        <v>0.70742497776871349</v>
      </c>
      <c r="Y19" s="3">
        <v>0.70286604186118984</v>
      </c>
      <c r="Z19" s="3">
        <v>0.69830710595366641</v>
      </c>
      <c r="AA19" s="3">
        <v>0.69374817004614275</v>
      </c>
      <c r="AB19" s="3">
        <v>0.6891892341386191</v>
      </c>
      <c r="AC19" s="3">
        <v>0.68463029823109556</v>
      </c>
      <c r="AD19" s="3">
        <v>0.6800713623235719</v>
      </c>
      <c r="AE19" s="3">
        <v>0.67551242641604847</v>
      </c>
      <c r="AF19" s="3">
        <v>0.67095349050852482</v>
      </c>
      <c r="AG19" s="3">
        <v>0.66639455460100128</v>
      </c>
      <c r="AH19" s="3">
        <v>0.66183561869347773</v>
      </c>
      <c r="AI19" s="3">
        <v>0.65727668278595419</v>
      </c>
      <c r="AJ19" s="3">
        <v>0.65271774687843065</v>
      </c>
      <c r="AK19" s="3">
        <v>0.648158810970907</v>
      </c>
      <c r="AL19" s="3">
        <v>0.64359987506338345</v>
      </c>
      <c r="AM19" s="3">
        <v>0.63904093915585847</v>
      </c>
      <c r="AN19" s="3">
        <v>0.6190885901233113</v>
      </c>
      <c r="AO19" s="3">
        <v>0.62298049213051532</v>
      </c>
      <c r="AP19" s="3">
        <v>0.6498506402379306</v>
      </c>
      <c r="AQ19" s="3">
        <v>0.63778071830346561</v>
      </c>
      <c r="AR19" s="3">
        <v>0.61373825489041733</v>
      </c>
      <c r="AS19" s="3">
        <v>0.6370364046983551</v>
      </c>
      <c r="AT19" s="3">
        <v>0.66914727177097866</v>
      </c>
      <c r="AU19" s="3">
        <v>0.68423055442680247</v>
      </c>
    </row>
    <row r="20" spans="1:47" x14ac:dyDescent="0.25">
      <c r="A20" s="2" t="s">
        <v>53</v>
      </c>
      <c r="B20" s="3">
        <v>60</v>
      </c>
      <c r="C20" s="2" t="s">
        <v>48</v>
      </c>
      <c r="D20" s="3">
        <v>4.5846456919272462</v>
      </c>
      <c r="E20" s="3">
        <v>4.5392813350558958</v>
      </c>
      <c r="F20" s="3">
        <v>4.4939169781845463</v>
      </c>
      <c r="G20" s="3">
        <v>4.4485526213131985</v>
      </c>
      <c r="H20" s="3">
        <v>4.403188264441849</v>
      </c>
      <c r="I20" s="3">
        <v>4.3578239075704994</v>
      </c>
      <c r="J20" s="3">
        <v>4.3124595506991499</v>
      </c>
      <c r="K20" s="3">
        <v>4.2670951938278012</v>
      </c>
      <c r="L20" s="3">
        <v>4.2217308369564517</v>
      </c>
      <c r="M20" s="3">
        <v>4.176366480085103</v>
      </c>
      <c r="N20" s="3">
        <v>4.1310021232137535</v>
      </c>
      <c r="O20" s="3">
        <v>4.0856377663424048</v>
      </c>
      <c r="P20" s="3">
        <v>4.0402734094710553</v>
      </c>
      <c r="Q20" s="3">
        <v>3.9949090525997057</v>
      </c>
      <c r="R20" s="3">
        <v>3.9495446957283575</v>
      </c>
      <c r="S20" s="3">
        <v>3.904180338857008</v>
      </c>
      <c r="T20" s="3">
        <v>3.8588159819856584</v>
      </c>
      <c r="U20" s="3">
        <v>3.8134516251143102</v>
      </c>
      <c r="V20" s="3">
        <v>3.7680872682429611</v>
      </c>
      <c r="W20" s="3">
        <v>3.7227229113716129</v>
      </c>
      <c r="X20" s="3">
        <v>3.6773585545002634</v>
      </c>
      <c r="Y20" s="3">
        <v>3.6319941976289147</v>
      </c>
      <c r="Z20" s="3">
        <v>3.5866298407575661</v>
      </c>
      <c r="AA20" s="3">
        <v>3.5412654838862179</v>
      </c>
      <c r="AB20" s="3">
        <v>3.4959011270148688</v>
      </c>
      <c r="AC20" s="3">
        <v>3.4505367701435201</v>
      </c>
      <c r="AD20" s="3">
        <v>3.405172413272171</v>
      </c>
      <c r="AE20" s="3">
        <v>3.3598080564008224</v>
      </c>
      <c r="AF20" s="3">
        <v>3.3144436995294737</v>
      </c>
      <c r="AG20" s="3">
        <v>3.2690793426581251</v>
      </c>
      <c r="AH20" s="3">
        <v>3.223714985786776</v>
      </c>
      <c r="AI20" s="3">
        <v>3.1783506289154273</v>
      </c>
      <c r="AJ20" s="3">
        <v>3.1329862720440791</v>
      </c>
      <c r="AK20" s="3">
        <v>3.0876219151727295</v>
      </c>
      <c r="AL20" s="3">
        <v>3.0422575583013813</v>
      </c>
      <c r="AM20" s="3">
        <v>2.9968932014300336</v>
      </c>
      <c r="AN20" s="3">
        <v>2.9078674117247378</v>
      </c>
      <c r="AO20" s="3">
        <v>2.7765684043150323</v>
      </c>
      <c r="AP20" s="3">
        <v>2.7987277909272104</v>
      </c>
      <c r="AQ20" s="3">
        <v>2.7789111772175459</v>
      </c>
      <c r="AR20" s="3">
        <v>2.855787374138425</v>
      </c>
      <c r="AS20" s="3">
        <v>2.7684726479378767</v>
      </c>
      <c r="AT20" s="3">
        <v>2.6777250648203403</v>
      </c>
      <c r="AU20" s="3">
        <v>2.6211685840304009</v>
      </c>
    </row>
    <row r="21" spans="1:47" x14ac:dyDescent="0.25">
      <c r="A21" s="2" t="s">
        <v>53</v>
      </c>
      <c r="B21" s="3">
        <v>60</v>
      </c>
      <c r="C21" s="2" t="s">
        <v>49</v>
      </c>
      <c r="D21" s="3">
        <v>2.2982908080727547</v>
      </c>
      <c r="E21" s="3">
        <v>2.2755495775791665</v>
      </c>
      <c r="F21" s="3">
        <v>2.2528083470855789</v>
      </c>
      <c r="G21" s="3">
        <v>2.2300671165919903</v>
      </c>
      <c r="H21" s="3">
        <v>2.2073258860984026</v>
      </c>
      <c r="I21" s="3">
        <v>2.1845846556048145</v>
      </c>
      <c r="J21" s="3">
        <v>2.1618434251112264</v>
      </c>
      <c r="K21" s="3">
        <v>2.1391021946176378</v>
      </c>
      <c r="L21" s="3">
        <v>2.1163609641240502</v>
      </c>
      <c r="M21" s="3">
        <v>2.0936197336304621</v>
      </c>
      <c r="N21" s="3">
        <v>2.0708785031368735</v>
      </c>
      <c r="O21" s="3">
        <v>2.0481372726432858</v>
      </c>
      <c r="P21" s="3">
        <v>2.0253960421496977</v>
      </c>
      <c r="Q21" s="3">
        <v>2.0026548116561091</v>
      </c>
      <c r="R21" s="3">
        <v>1.9799135811625215</v>
      </c>
      <c r="S21" s="3">
        <v>1.9571723506689331</v>
      </c>
      <c r="T21" s="3">
        <v>1.9344311201753448</v>
      </c>
      <c r="U21" s="3">
        <v>1.9116898896817569</v>
      </c>
      <c r="V21" s="3">
        <v>1.888948659188169</v>
      </c>
      <c r="W21" s="3">
        <v>1.8662074286945809</v>
      </c>
      <c r="X21" s="3">
        <v>1.8434661982009926</v>
      </c>
      <c r="Y21" s="3">
        <v>1.8207249677074047</v>
      </c>
      <c r="Z21" s="3">
        <v>1.7979837372138165</v>
      </c>
      <c r="AA21" s="3">
        <v>1.7752425067202282</v>
      </c>
      <c r="AB21" s="3">
        <v>1.7525012762266403</v>
      </c>
      <c r="AC21" s="3">
        <v>1.7297600457330522</v>
      </c>
      <c r="AD21" s="3">
        <v>1.7070188152394639</v>
      </c>
      <c r="AE21" s="3">
        <v>1.6842775847458757</v>
      </c>
      <c r="AF21" s="3">
        <v>1.6615363542522879</v>
      </c>
      <c r="AG21" s="3">
        <v>1.6387951237586997</v>
      </c>
      <c r="AH21" s="3">
        <v>1.6160538932651114</v>
      </c>
      <c r="AI21" s="3">
        <v>1.5933126627715235</v>
      </c>
      <c r="AJ21" s="3">
        <v>1.5705714322779354</v>
      </c>
      <c r="AK21" s="3">
        <v>1.5478302017843473</v>
      </c>
      <c r="AL21" s="3">
        <v>1.5250889712907592</v>
      </c>
      <c r="AM21" s="3">
        <v>1.5023477407971713</v>
      </c>
      <c r="AN21" s="3">
        <v>1.472275860612078</v>
      </c>
      <c r="AO21" s="3">
        <v>1.4684375106303762</v>
      </c>
      <c r="AP21" s="3">
        <v>1.523722892957672</v>
      </c>
      <c r="AQ21" s="3">
        <v>1.4781162860629311</v>
      </c>
      <c r="AR21" s="3">
        <v>1.4089367950820193</v>
      </c>
      <c r="AS21" s="3">
        <v>1.4790769437185554</v>
      </c>
      <c r="AT21" s="3">
        <v>1.5761162768735588</v>
      </c>
      <c r="AU21" s="3">
        <v>1.6215777810579917</v>
      </c>
    </row>
    <row r="22" spans="1:47" x14ac:dyDescent="0.25">
      <c r="A22" s="2" t="s">
        <v>54</v>
      </c>
      <c r="B22" s="3">
        <v>12</v>
      </c>
      <c r="C22" s="2" t="s">
        <v>48</v>
      </c>
      <c r="D22" s="3">
        <v>0.63321784897940925</v>
      </c>
      <c r="E22" s="3">
        <v>0.62960304027798641</v>
      </c>
      <c r="F22" s="3">
        <v>0.62598823157656358</v>
      </c>
      <c r="G22" s="3">
        <v>0.62237342287514075</v>
      </c>
      <c r="H22" s="3">
        <v>0.61875861417371791</v>
      </c>
      <c r="I22" s="3">
        <v>0.61514380547229519</v>
      </c>
      <c r="J22" s="3">
        <v>0.61152899677087225</v>
      </c>
      <c r="K22" s="3">
        <v>0.60791418806944952</v>
      </c>
      <c r="L22" s="3">
        <v>0.60429937936802669</v>
      </c>
      <c r="M22" s="3">
        <v>0.60068457066660386</v>
      </c>
      <c r="N22" s="3">
        <v>0.59706976196518113</v>
      </c>
      <c r="O22" s="3">
        <v>0.59345495326375819</v>
      </c>
      <c r="P22" s="3">
        <v>0.58984014456233547</v>
      </c>
      <c r="Q22" s="3">
        <v>0.58622533586091252</v>
      </c>
      <c r="R22" s="3">
        <v>0.5826105271594898</v>
      </c>
      <c r="S22" s="3">
        <v>0.57899571845806708</v>
      </c>
      <c r="T22" s="3">
        <v>0.57538090975664413</v>
      </c>
      <c r="U22" s="3">
        <v>0.57176610105522141</v>
      </c>
      <c r="V22" s="3">
        <v>0.56815129235379846</v>
      </c>
      <c r="W22" s="3">
        <v>0.56453648365237574</v>
      </c>
      <c r="X22" s="3">
        <v>0.56092167495095291</v>
      </c>
      <c r="Y22" s="3">
        <v>0.55730686624953008</v>
      </c>
      <c r="Z22" s="3">
        <v>0.55369205754810735</v>
      </c>
      <c r="AA22" s="3">
        <v>0.55007724884668452</v>
      </c>
      <c r="AB22" s="3">
        <v>0.54646244014526169</v>
      </c>
      <c r="AC22" s="3">
        <v>0.54284763144383885</v>
      </c>
      <c r="AD22" s="3">
        <v>0.53923282274241602</v>
      </c>
      <c r="AE22" s="3">
        <v>0.53561801404099318</v>
      </c>
      <c r="AF22" s="3">
        <v>0.53200320533957046</v>
      </c>
      <c r="AG22" s="3">
        <v>0.52838839663814752</v>
      </c>
      <c r="AH22" s="3">
        <v>0.52477358793672479</v>
      </c>
      <c r="AI22" s="3">
        <v>0.52115877923530196</v>
      </c>
      <c r="AJ22" s="3">
        <v>0.51754397053387913</v>
      </c>
      <c r="AK22" s="3">
        <v>0.51392916183245629</v>
      </c>
      <c r="AL22" s="3">
        <v>0.51031435313103346</v>
      </c>
      <c r="AM22" s="3">
        <v>0.50669954442961096</v>
      </c>
      <c r="AN22" s="3">
        <v>0.49699906322768139</v>
      </c>
      <c r="AO22" s="3">
        <v>0.48500745752708596</v>
      </c>
      <c r="AP22" s="3">
        <v>0.48734013072738552</v>
      </c>
      <c r="AQ22" s="3">
        <v>0.48377283059001225</v>
      </c>
      <c r="AR22" s="3">
        <v>0.49107451201976948</v>
      </c>
      <c r="AS22" s="3">
        <v>0.48403498572645176</v>
      </c>
      <c r="AT22" s="3">
        <v>0.47664182970318364</v>
      </c>
      <c r="AU22" s="3">
        <v>0.47036603984913078</v>
      </c>
    </row>
    <row r="23" spans="1:47" x14ac:dyDescent="0.25">
      <c r="A23" s="2" t="s">
        <v>54</v>
      </c>
      <c r="B23" s="3">
        <v>12</v>
      </c>
      <c r="C23" s="2" t="s">
        <v>49</v>
      </c>
      <c r="D23" s="3">
        <v>0.112421464489911</v>
      </c>
      <c r="E23" s="3">
        <v>0.11177969153812227</v>
      </c>
      <c r="F23" s="3">
        <v>0.11113791858633354</v>
      </c>
      <c r="G23" s="3">
        <v>0.11049614563454481</v>
      </c>
      <c r="H23" s="3">
        <v>0.10985437268275609</v>
      </c>
      <c r="I23" s="3">
        <v>0.10921259973096736</v>
      </c>
      <c r="J23" s="3">
        <v>0.10857082677917863</v>
      </c>
      <c r="K23" s="3">
        <v>0.10792905382738992</v>
      </c>
      <c r="L23" s="3">
        <v>0.10728728087560117</v>
      </c>
      <c r="M23" s="3">
        <v>0.10664550792381246</v>
      </c>
      <c r="N23" s="3">
        <v>0.10600373497202374</v>
      </c>
      <c r="O23" s="3">
        <v>0.10536196202023501</v>
      </c>
      <c r="P23" s="3">
        <v>0.10472018906844628</v>
      </c>
      <c r="Q23" s="3">
        <v>0.10407841611665755</v>
      </c>
      <c r="R23" s="3">
        <v>0.10343664316486884</v>
      </c>
      <c r="S23" s="3">
        <v>0.10279487021308009</v>
      </c>
      <c r="T23" s="3">
        <v>0.10215309726129138</v>
      </c>
      <c r="U23" s="3">
        <v>0.10151132430950266</v>
      </c>
      <c r="V23" s="3">
        <v>0.10086955135771392</v>
      </c>
      <c r="W23" s="3">
        <v>0.1002277784059252</v>
      </c>
      <c r="X23" s="3">
        <v>9.958600545413647E-2</v>
      </c>
      <c r="Y23" s="3">
        <v>9.894423250234774E-2</v>
      </c>
      <c r="Z23" s="3">
        <v>9.830245955055901E-2</v>
      </c>
      <c r="AA23" s="3">
        <v>9.7660686598770294E-2</v>
      </c>
      <c r="AB23" s="3">
        <v>9.7018913646981578E-2</v>
      </c>
      <c r="AC23" s="3">
        <v>9.6377140695192834E-2</v>
      </c>
      <c r="AD23" s="3">
        <v>9.5735367743404118E-2</v>
      </c>
      <c r="AE23" s="3">
        <v>9.5093594791615388E-2</v>
      </c>
      <c r="AF23" s="3">
        <v>9.4451821839826658E-2</v>
      </c>
      <c r="AG23" s="3">
        <v>9.3810048888037942E-2</v>
      </c>
      <c r="AH23" s="3">
        <v>9.3168275936249212E-2</v>
      </c>
      <c r="AI23" s="3">
        <v>9.2526502984460482E-2</v>
      </c>
      <c r="AJ23" s="3">
        <v>9.1884730032671752E-2</v>
      </c>
      <c r="AK23" s="3">
        <v>9.1242957080883036E-2</v>
      </c>
      <c r="AL23" s="3">
        <v>9.0601184129094292E-2</v>
      </c>
      <c r="AM23" s="3">
        <v>8.995941117730534E-2</v>
      </c>
      <c r="AN23" s="3">
        <v>8.7150668480878185E-2</v>
      </c>
      <c r="AO23" s="3">
        <v>8.7698541381463088E-2</v>
      </c>
      <c r="AP23" s="3">
        <v>9.1481120170833111E-2</v>
      </c>
      <c r="AQ23" s="3">
        <v>8.9782006696796868E-2</v>
      </c>
      <c r="AR23" s="3">
        <v>8.6397488242084403E-2</v>
      </c>
      <c r="AS23" s="3">
        <v>8.967722778586279E-2</v>
      </c>
      <c r="AT23" s="3">
        <v>9.4197555854455287E-2</v>
      </c>
      <c r="AU23" s="3">
        <v>9.6320867747635763E-2</v>
      </c>
    </row>
    <row r="24" spans="1:47" x14ac:dyDescent="0.25">
      <c r="A24" s="2" t="s">
        <v>54</v>
      </c>
      <c r="B24" s="3">
        <v>60</v>
      </c>
      <c r="C24" s="2" t="s">
        <v>48</v>
      </c>
      <c r="D24" s="3">
        <v>1.0231827295288272</v>
      </c>
      <c r="E24" s="3">
        <v>1.0130584953772814</v>
      </c>
      <c r="F24" s="3">
        <v>1.0029342612257357</v>
      </c>
      <c r="G24" s="3">
        <v>0.99281002707419008</v>
      </c>
      <c r="H24" s="3">
        <v>0.98268579292264424</v>
      </c>
      <c r="I24" s="3">
        <v>0.97256155877109851</v>
      </c>
      <c r="J24" s="3">
        <v>0.96243732461955278</v>
      </c>
      <c r="K24" s="3">
        <v>0.95231309046800716</v>
      </c>
      <c r="L24" s="3">
        <v>0.94218885631646132</v>
      </c>
      <c r="M24" s="3">
        <v>0.93206462216491559</v>
      </c>
      <c r="N24" s="3">
        <v>0.92194038801336986</v>
      </c>
      <c r="O24" s="3">
        <v>0.91181615386182424</v>
      </c>
      <c r="P24" s="3">
        <v>0.9016919197102784</v>
      </c>
      <c r="Q24" s="3">
        <v>0.89156768555873256</v>
      </c>
      <c r="R24" s="3">
        <v>0.88144345140718694</v>
      </c>
      <c r="S24" s="3">
        <v>0.87131921725564121</v>
      </c>
      <c r="T24" s="3">
        <v>0.86119498310409548</v>
      </c>
      <c r="U24" s="3">
        <v>0.85107074895254975</v>
      </c>
      <c r="V24" s="3">
        <v>0.84094651480100424</v>
      </c>
      <c r="W24" s="3">
        <v>0.83082228064945851</v>
      </c>
      <c r="X24" s="3">
        <v>0.82069804649791289</v>
      </c>
      <c r="Y24" s="3">
        <v>0.81057381234636727</v>
      </c>
      <c r="Z24" s="3">
        <v>0.80044957819482165</v>
      </c>
      <c r="AA24" s="3">
        <v>0.79032534404327592</v>
      </c>
      <c r="AB24" s="3">
        <v>0.78020110989173042</v>
      </c>
      <c r="AC24" s="3">
        <v>0.77007687574018469</v>
      </c>
      <c r="AD24" s="3">
        <v>0.75995264158863896</v>
      </c>
      <c r="AE24" s="3">
        <v>0.74982840743709334</v>
      </c>
      <c r="AF24" s="3">
        <v>0.73970417328554772</v>
      </c>
      <c r="AG24" s="3">
        <v>0.7295799391340021</v>
      </c>
      <c r="AH24" s="3">
        <v>0.71945570498245637</v>
      </c>
      <c r="AI24" s="3">
        <v>0.70933147083091086</v>
      </c>
      <c r="AJ24" s="3">
        <v>0.69920723667936513</v>
      </c>
      <c r="AK24" s="3">
        <v>0.68908300252781951</v>
      </c>
      <c r="AL24" s="3">
        <v>0.67895876837627389</v>
      </c>
      <c r="AM24" s="3">
        <v>0.66883453422472883</v>
      </c>
      <c r="AN24" s="3">
        <v>0.64896611763813905</v>
      </c>
      <c r="AO24" s="3">
        <v>0.61966333486859082</v>
      </c>
      <c r="AP24" s="3">
        <v>0.62460877737431264</v>
      </c>
      <c r="AQ24" s="3">
        <v>0.62018618547344384</v>
      </c>
      <c r="AR24" s="3">
        <v>0.63734310495793201</v>
      </c>
      <c r="AS24" s="3">
        <v>0.61785655662132877</v>
      </c>
      <c r="AT24" s="3">
        <v>0.59760387712728613</v>
      </c>
      <c r="AU24" s="3">
        <v>0.5849818299123638</v>
      </c>
    </row>
    <row r="25" spans="1:47" x14ac:dyDescent="0.25">
      <c r="A25" s="2" t="s">
        <v>54</v>
      </c>
      <c r="B25" s="3">
        <v>60</v>
      </c>
      <c r="C25" s="2" t="s">
        <v>49</v>
      </c>
      <c r="D25" s="3">
        <v>0.32353621675873973</v>
      </c>
      <c r="E25" s="3">
        <v>0.32033487615706718</v>
      </c>
      <c r="F25" s="3">
        <v>0.3171335355553947</v>
      </c>
      <c r="G25" s="3">
        <v>0.31393219495372227</v>
      </c>
      <c r="H25" s="3">
        <v>0.31073085435204978</v>
      </c>
      <c r="I25" s="3">
        <v>0.30752951375037729</v>
      </c>
      <c r="J25" s="3">
        <v>0.30432817314870475</v>
      </c>
      <c r="K25" s="3">
        <v>0.30112683254703226</v>
      </c>
      <c r="L25" s="3">
        <v>0.29792549194535978</v>
      </c>
      <c r="M25" s="3">
        <v>0.29472415134368735</v>
      </c>
      <c r="N25" s="3">
        <v>0.29152281074201486</v>
      </c>
      <c r="O25" s="3">
        <v>0.28832147014034232</v>
      </c>
      <c r="P25" s="3">
        <v>0.28512012953866983</v>
      </c>
      <c r="Q25" s="3">
        <v>0.28191878893699734</v>
      </c>
      <c r="R25" s="3">
        <v>0.27871744833532486</v>
      </c>
      <c r="S25" s="3">
        <v>0.27551610773365237</v>
      </c>
      <c r="T25" s="3">
        <v>0.27231476713197988</v>
      </c>
      <c r="U25" s="3">
        <v>0.2691134265303074</v>
      </c>
      <c r="V25" s="3">
        <v>0.26591208592863491</v>
      </c>
      <c r="W25" s="3">
        <v>0.26271074532696242</v>
      </c>
      <c r="X25" s="3">
        <v>0.25950940472528994</v>
      </c>
      <c r="Y25" s="3">
        <v>0.25630806412361745</v>
      </c>
      <c r="Z25" s="3">
        <v>0.25310672352194497</v>
      </c>
      <c r="AA25" s="3">
        <v>0.24990538292027245</v>
      </c>
      <c r="AB25" s="3">
        <v>0.24670404231859996</v>
      </c>
      <c r="AC25" s="3">
        <v>0.24350270171692745</v>
      </c>
      <c r="AD25" s="3">
        <v>0.24030136111525499</v>
      </c>
      <c r="AE25" s="3">
        <v>0.2371000205135825</v>
      </c>
      <c r="AF25" s="3">
        <v>0.23389867991190999</v>
      </c>
      <c r="AG25" s="3">
        <v>0.23069733931023753</v>
      </c>
      <c r="AH25" s="3">
        <v>0.22749599870856502</v>
      </c>
      <c r="AI25" s="3">
        <v>0.22429465810689253</v>
      </c>
      <c r="AJ25" s="3">
        <v>0.22109331750522004</v>
      </c>
      <c r="AK25" s="3">
        <v>0.21789197690354756</v>
      </c>
      <c r="AL25" s="3">
        <v>0.21469063630187504</v>
      </c>
      <c r="AM25" s="3">
        <v>0.21148929570020253</v>
      </c>
      <c r="AN25" s="3">
        <v>0.20725600097886759</v>
      </c>
      <c r="AO25" s="3">
        <v>0.20671566673251646</v>
      </c>
      <c r="AP25" s="3">
        <v>0.21449832999575796</v>
      </c>
      <c r="AQ25" s="3">
        <v>0.20807817245864432</v>
      </c>
      <c r="AR25" s="3">
        <v>0.19833960033772621</v>
      </c>
      <c r="AS25" s="3">
        <v>0.20821340666939314</v>
      </c>
      <c r="AT25" s="3">
        <v>0.22187387931953959</v>
      </c>
      <c r="AU25" s="3">
        <v>0.22827361038069585</v>
      </c>
    </row>
    <row r="27" spans="1:47" x14ac:dyDescent="0.25">
      <c r="A27" t="s">
        <v>74</v>
      </c>
    </row>
    <row r="28" spans="1:47" x14ac:dyDescent="0.25">
      <c r="A28" t="s">
        <v>47</v>
      </c>
      <c r="B28">
        <v>12</v>
      </c>
      <c r="C28" t="s">
        <v>75</v>
      </c>
      <c r="AN28">
        <v>1.2844089469203623</v>
      </c>
      <c r="AO28">
        <v>2.7769938375970642</v>
      </c>
      <c r="AP28">
        <v>2.3291836370707779</v>
      </c>
      <c r="AQ28">
        <v>2.698385454500269</v>
      </c>
      <c r="AR28">
        <v>1.5110690678421321</v>
      </c>
      <c r="AS28">
        <v>2.5618316451275196</v>
      </c>
      <c r="AT28">
        <v>3.6799160615316406</v>
      </c>
      <c r="AU28">
        <v>4.6454221929243698</v>
      </c>
    </row>
    <row r="29" spans="1:47" x14ac:dyDescent="0.25">
      <c r="A29" t="s">
        <v>47</v>
      </c>
      <c r="B29">
        <v>60</v>
      </c>
      <c r="C29" t="s">
        <v>75</v>
      </c>
      <c r="AN29">
        <v>1.2394304510032175</v>
      </c>
      <c r="AO29">
        <v>3.1524404366850178</v>
      </c>
      <c r="AP29">
        <v>2.6264082572784173</v>
      </c>
      <c r="AQ29">
        <v>2.8292137585880326</v>
      </c>
      <c r="AR29">
        <v>1.439905492999676</v>
      </c>
      <c r="AS29">
        <v>2.8807411797415008</v>
      </c>
      <c r="AT29">
        <v>4.4240984511601171</v>
      </c>
      <c r="AU29">
        <v>5.3950251600003147</v>
      </c>
    </row>
    <row r="30" spans="1:47" x14ac:dyDescent="0.25">
      <c r="A30" t="s">
        <v>50</v>
      </c>
      <c r="B30">
        <v>12</v>
      </c>
      <c r="C30" t="s">
        <v>75</v>
      </c>
      <c r="AN30">
        <v>2.311936104456652</v>
      </c>
      <c r="AO30">
        <v>4.9985889076747156</v>
      </c>
      <c r="AP30">
        <v>4.1925305467273999</v>
      </c>
      <c r="AQ30">
        <v>4.8570938181004841</v>
      </c>
      <c r="AR30">
        <v>2.7199243221158382</v>
      </c>
      <c r="AS30">
        <v>4.6112969612295345</v>
      </c>
      <c r="AT30">
        <v>6.6238489107569531</v>
      </c>
      <c r="AU30">
        <v>8.3617599472638648</v>
      </c>
    </row>
    <row r="31" spans="1:47" x14ac:dyDescent="0.25">
      <c r="A31" t="s">
        <v>50</v>
      </c>
      <c r="B31">
        <v>60</v>
      </c>
      <c r="C31" t="s">
        <v>75</v>
      </c>
      <c r="AN31">
        <v>4.4619496236115834</v>
      </c>
      <c r="AO31">
        <v>11.348785572066063</v>
      </c>
      <c r="AP31">
        <v>9.4550697262023018</v>
      </c>
      <c r="AQ31">
        <v>10.185169530916918</v>
      </c>
      <c r="AR31">
        <v>5.1836597747988336</v>
      </c>
      <c r="AS31">
        <v>10.370668247069402</v>
      </c>
      <c r="AT31">
        <v>15.926754424176423</v>
      </c>
      <c r="AU31">
        <v>19.422090576001136</v>
      </c>
    </row>
    <row r="32" spans="1:47" x14ac:dyDescent="0.25">
      <c r="A32" t="s">
        <v>51</v>
      </c>
      <c r="B32">
        <v>12</v>
      </c>
      <c r="C32" t="s">
        <v>75</v>
      </c>
      <c r="AN32">
        <v>2.5045974464947062E-2</v>
      </c>
      <c r="AO32">
        <v>5.4151379833142756E-2</v>
      </c>
      <c r="AP32">
        <v>4.5419080922880169E-2</v>
      </c>
      <c r="AQ32">
        <v>5.2618516362755247E-2</v>
      </c>
      <c r="AR32">
        <v>2.9465846822921579E-2</v>
      </c>
      <c r="AS32">
        <v>4.9955717079986632E-2</v>
      </c>
      <c r="AT32">
        <v>7.175836319986699E-2</v>
      </c>
      <c r="AU32">
        <v>9.0585732762025209E-2</v>
      </c>
    </row>
    <row r="33" spans="1:47" x14ac:dyDescent="0.25">
      <c r="A33" t="s">
        <v>51</v>
      </c>
      <c r="B33">
        <v>60</v>
      </c>
      <c r="C33" t="s">
        <v>75</v>
      </c>
      <c r="AN33">
        <v>4.8337787589125478E-2</v>
      </c>
      <c r="AO33">
        <v>0.12294517703071568</v>
      </c>
      <c r="AP33">
        <v>0.10242992203385828</v>
      </c>
      <c r="AQ33">
        <v>0.11033933658493328</v>
      </c>
      <c r="AR33">
        <v>5.6156314226987365E-2</v>
      </c>
      <c r="AS33">
        <v>0.11234890600991854</v>
      </c>
      <c r="AT33">
        <v>0.17253983959524458</v>
      </c>
      <c r="AU33">
        <v>0.21040598124001228</v>
      </c>
    </row>
    <row r="34" spans="1:47" x14ac:dyDescent="0.25">
      <c r="A34" t="s">
        <v>52</v>
      </c>
      <c r="B34">
        <v>12</v>
      </c>
      <c r="C34" t="s">
        <v>75</v>
      </c>
      <c r="AN34">
        <v>0.19908338677265613</v>
      </c>
      <c r="AO34">
        <v>0.43043404482754494</v>
      </c>
      <c r="AP34">
        <v>0.36102346374597055</v>
      </c>
      <c r="AQ34">
        <v>0.41824974544754168</v>
      </c>
      <c r="AR34">
        <v>0.23421570551553048</v>
      </c>
      <c r="AS34">
        <v>0.39708390499476554</v>
      </c>
      <c r="AT34">
        <v>0.5703869895374043</v>
      </c>
      <c r="AU34">
        <v>0.72004043990327737</v>
      </c>
    </row>
    <row r="35" spans="1:47" x14ac:dyDescent="0.25">
      <c r="A35" t="s">
        <v>52</v>
      </c>
      <c r="B35">
        <v>60</v>
      </c>
      <c r="C35" t="s">
        <v>75</v>
      </c>
      <c r="AN35">
        <v>0.38422343981099744</v>
      </c>
      <c r="AO35">
        <v>0.97725653537235546</v>
      </c>
      <c r="AP35">
        <v>0.81418655975630938</v>
      </c>
      <c r="AQ35">
        <v>0.87705626516229018</v>
      </c>
      <c r="AR35">
        <v>0.44637070282989955</v>
      </c>
      <c r="AS35">
        <v>0.89302976571986525</v>
      </c>
      <c r="AT35">
        <v>1.3714705198596364</v>
      </c>
      <c r="AU35">
        <v>1.6724577996000975</v>
      </c>
    </row>
    <row r="36" spans="1:47" x14ac:dyDescent="0.25">
      <c r="A36" t="s">
        <v>53</v>
      </c>
      <c r="B36">
        <v>12</v>
      </c>
      <c r="C36" t="s">
        <v>75</v>
      </c>
      <c r="AN36">
        <v>3.7408410579055557E-2</v>
      </c>
      <c r="AO36">
        <v>8.0879945520014498E-2</v>
      </c>
      <c r="AP36">
        <v>6.7837473429686407E-2</v>
      </c>
      <c r="AQ36">
        <v>7.8590476362320347E-2</v>
      </c>
      <c r="AR36">
        <v>4.4009886600902097E-2</v>
      </c>
      <c r="AS36">
        <v>7.4613346664338998E-2</v>
      </c>
      <c r="AT36">
        <v>0.10717755529210903</v>
      </c>
      <c r="AU36">
        <v>0.13529792136892227</v>
      </c>
    </row>
    <row r="37" spans="1:47" x14ac:dyDescent="0.25">
      <c r="A37" t="s">
        <v>53</v>
      </c>
      <c r="B37">
        <v>60</v>
      </c>
      <c r="C37" t="s">
        <v>75</v>
      </c>
      <c r="AN37">
        <v>7.2196823770937418E-2</v>
      </c>
      <c r="AO37">
        <v>0.18362965543690229</v>
      </c>
      <c r="AP37">
        <v>0.1529882809864678</v>
      </c>
      <c r="AQ37">
        <v>0.16480170143775294</v>
      </c>
      <c r="AR37">
        <v>8.3874494967231122E-2</v>
      </c>
      <c r="AS37">
        <v>0.16780317371994241</v>
      </c>
      <c r="AT37">
        <v>0.25770373478007685</v>
      </c>
      <c r="AU37">
        <v>0.31426021557001832</v>
      </c>
    </row>
    <row r="38" spans="1:47" x14ac:dyDescent="0.25">
      <c r="A38" t="s">
        <v>54</v>
      </c>
      <c r="B38">
        <v>12</v>
      </c>
      <c r="C38" t="s">
        <v>75</v>
      </c>
      <c r="AN38">
        <v>1.0275271575362899E-3</v>
      </c>
      <c r="AO38">
        <v>2.2215950700776514E-3</v>
      </c>
      <c r="AP38">
        <v>1.8633469096566223E-3</v>
      </c>
      <c r="AQ38">
        <v>2.1587083636002151E-3</v>
      </c>
      <c r="AR38">
        <v>1.2088552542737058E-3</v>
      </c>
      <c r="AS38">
        <v>2.0494653161020155E-3</v>
      </c>
      <c r="AT38">
        <v>2.9439328492253127E-3</v>
      </c>
      <c r="AU38">
        <v>3.7163377543394959E-3</v>
      </c>
    </row>
    <row r="39" spans="1:47" x14ac:dyDescent="0.25">
      <c r="A39" t="s">
        <v>54</v>
      </c>
      <c r="B39">
        <v>60</v>
      </c>
      <c r="C39" t="s">
        <v>75</v>
      </c>
      <c r="AN39">
        <v>2.0550543150725797E-3</v>
      </c>
      <c r="AO39">
        <v>4.4431901401553028E-3</v>
      </c>
      <c r="AP39">
        <v>3.7266938193132445E-3</v>
      </c>
      <c r="AQ39">
        <v>4.3174167272004302E-3</v>
      </c>
      <c r="AR39">
        <v>2.4177105085474116E-3</v>
      </c>
      <c r="AS39">
        <v>4.0989306322040311E-3</v>
      </c>
      <c r="AT39">
        <v>5.8878656984506254E-3</v>
      </c>
      <c r="AU39">
        <v>7.4326755086789919E-3</v>
      </c>
    </row>
    <row r="41" spans="1:47" x14ac:dyDescent="0.25">
      <c r="A41" s="14" t="s">
        <v>76</v>
      </c>
      <c r="B41" s="14"/>
      <c r="C41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K19"/>
  <sheetViews>
    <sheetView tabSelected="1" workbookViewId="0">
      <selection activeCell="J20" sqref="J20"/>
    </sheetView>
  </sheetViews>
  <sheetFormatPr defaultRowHeight="15" x14ac:dyDescent="0.25"/>
  <cols>
    <col min="5" max="5" width="15.7109375" customWidth="1"/>
    <col min="10" max="10" width="10.7109375" customWidth="1"/>
    <col min="11" max="11" width="11.7109375" customWidth="1"/>
  </cols>
  <sheetData>
    <row r="1" spans="4:11" x14ac:dyDescent="0.25">
      <c r="D1" s="4"/>
      <c r="E1" s="4"/>
      <c r="F1" s="12" t="s">
        <v>55</v>
      </c>
      <c r="G1" s="12"/>
      <c r="H1" s="12" t="s">
        <v>56</v>
      </c>
      <c r="I1" s="12"/>
      <c r="J1" s="4"/>
      <c r="K1" s="4"/>
    </row>
    <row r="2" spans="4:11" ht="45" x14ac:dyDescent="0.25">
      <c r="D2" s="5"/>
      <c r="E2" s="5" t="s">
        <v>73</v>
      </c>
      <c r="F2" s="6" t="s">
        <v>57</v>
      </c>
      <c r="G2" s="6" t="s">
        <v>58</v>
      </c>
      <c r="H2" s="6" t="s">
        <v>57</v>
      </c>
      <c r="I2" s="6" t="s">
        <v>58</v>
      </c>
      <c r="J2" s="5" t="s">
        <v>77</v>
      </c>
      <c r="K2" s="5" t="s">
        <v>78</v>
      </c>
    </row>
    <row r="3" spans="4:11" x14ac:dyDescent="0.25">
      <c r="D3" t="s">
        <v>59</v>
      </c>
      <c r="E3" t="s">
        <v>60</v>
      </c>
      <c r="F3" s="7">
        <v>127.3967539125</v>
      </c>
      <c r="G3" s="7">
        <v>972.84488245</v>
      </c>
      <c r="H3" s="7">
        <v>86.547273966500001</v>
      </c>
      <c r="I3" s="7">
        <v>761.77643308999995</v>
      </c>
      <c r="J3" s="7">
        <v>211.06844936000005</v>
      </c>
      <c r="K3" s="7">
        <v>773.91764765333346</v>
      </c>
    </row>
    <row r="4" spans="4:11" x14ac:dyDescent="0.25">
      <c r="D4" t="s">
        <v>59</v>
      </c>
      <c r="E4" t="s">
        <v>61</v>
      </c>
      <c r="F4" s="7">
        <v>50.032803783730003</v>
      </c>
      <c r="G4" s="7">
        <v>323.78049457219998</v>
      </c>
      <c r="H4" s="7">
        <v>25.951701999729998</v>
      </c>
      <c r="I4" s="7">
        <v>175.88718227219999</v>
      </c>
      <c r="J4" s="7">
        <v>147.89331229999999</v>
      </c>
      <c r="K4" s="7">
        <v>542.27547843333332</v>
      </c>
    </row>
    <row r="5" spans="4:11" x14ac:dyDescent="0.25">
      <c r="D5" t="s">
        <v>59</v>
      </c>
      <c r="E5" t="s">
        <v>62</v>
      </c>
      <c r="F5" s="7">
        <v>11.6544767423054</v>
      </c>
      <c r="G5" s="7">
        <v>8.3218800000000002</v>
      </c>
      <c r="H5" s="7">
        <v>8.3297252908554</v>
      </c>
      <c r="I5" s="7">
        <v>8.3218800000000002</v>
      </c>
      <c r="J5" s="7">
        <v>0</v>
      </c>
      <c r="K5" s="7">
        <v>0</v>
      </c>
    </row>
    <row r="6" spans="4:11" x14ac:dyDescent="0.25">
      <c r="D6" t="s">
        <v>59</v>
      </c>
      <c r="E6" t="s">
        <v>63</v>
      </c>
      <c r="F6" s="7"/>
      <c r="G6" s="7">
        <v>27.558485903000001</v>
      </c>
      <c r="H6" s="7"/>
      <c r="I6" s="7">
        <v>21.697423481000001</v>
      </c>
      <c r="J6" s="7">
        <v>5.8610624219999998</v>
      </c>
      <c r="K6" s="7">
        <v>21.490562213999997</v>
      </c>
    </row>
    <row r="7" spans="4:11" x14ac:dyDescent="0.25">
      <c r="D7" t="s">
        <v>59</v>
      </c>
      <c r="E7" s="4" t="s">
        <v>64</v>
      </c>
      <c r="F7" s="8"/>
      <c r="G7" s="8">
        <v>11.949042061</v>
      </c>
      <c r="H7" s="8"/>
      <c r="I7" s="8">
        <v>6.4911032888999998</v>
      </c>
      <c r="J7" s="8">
        <v>5.4579387721000003</v>
      </c>
      <c r="K7" s="8">
        <v>20.012442164366668</v>
      </c>
    </row>
    <row r="8" spans="4:11" x14ac:dyDescent="0.25">
      <c r="D8" s="9" t="s">
        <v>59</v>
      </c>
      <c r="E8" s="9" t="s">
        <v>65</v>
      </c>
      <c r="F8" s="10">
        <v>189.08403443853541</v>
      </c>
      <c r="G8" s="10">
        <v>1304.9472570221999</v>
      </c>
      <c r="H8" s="10">
        <v>120.82870125708541</v>
      </c>
      <c r="I8" s="10">
        <v>945.98549536219991</v>
      </c>
      <c r="J8" s="10">
        <v>358.96176165999998</v>
      </c>
      <c r="K8" s="10">
        <v>1316.1931260866666</v>
      </c>
    </row>
    <row r="9" spans="4:11" x14ac:dyDescent="0.25">
      <c r="D9" s="4"/>
      <c r="E9" s="4"/>
      <c r="F9" s="8"/>
      <c r="G9" s="8"/>
      <c r="H9" s="8"/>
      <c r="I9" s="8"/>
      <c r="J9" s="8"/>
      <c r="K9" s="8"/>
    </row>
    <row r="10" spans="4:11" x14ac:dyDescent="0.25">
      <c r="D10" s="4" t="s">
        <v>66</v>
      </c>
      <c r="E10" s="4" t="s">
        <v>67</v>
      </c>
      <c r="F10" s="8"/>
      <c r="G10" s="8">
        <v>2.2005507857142899</v>
      </c>
      <c r="H10" s="8"/>
      <c r="I10" s="8">
        <v>1.6018360285714299</v>
      </c>
      <c r="J10" s="8">
        <v>0.59871475714285993</v>
      </c>
      <c r="K10" s="8">
        <v>178.41699762857226</v>
      </c>
    </row>
    <row r="11" spans="4:11" x14ac:dyDescent="0.25">
      <c r="F11" s="7"/>
      <c r="G11" s="7"/>
      <c r="H11" s="7"/>
      <c r="I11" s="7"/>
      <c r="J11" s="7"/>
      <c r="K11" s="7"/>
    </row>
    <row r="12" spans="4:11" x14ac:dyDescent="0.25">
      <c r="F12" s="7"/>
      <c r="G12" s="7"/>
      <c r="H12" s="7"/>
      <c r="I12" s="7"/>
      <c r="J12" s="7"/>
      <c r="K12" s="7"/>
    </row>
    <row r="13" spans="4:11" x14ac:dyDescent="0.25">
      <c r="D13" t="s">
        <v>68</v>
      </c>
      <c r="E13" t="s">
        <v>63</v>
      </c>
      <c r="F13" s="7"/>
      <c r="G13" s="13">
        <f>'Arealer og emissioner 1975-2018'!AT18+'Arealer og emissioner 1975-2018'!AT20+'Arealer og emissioner 1975-2018'!AT34+'Arealer og emissioner 1975-2018'!AT35+'Arealer og emissioner 1975-2018'!AT36+'Arealer og emissioner 1975-2018'!AT37</f>
        <v>7.1201859089211403</v>
      </c>
      <c r="H13" s="7"/>
      <c r="I13" s="7">
        <v>4.2899261764199998</v>
      </c>
      <c r="J13" s="7">
        <f>G13-I13</f>
        <v>2.8302597325011405</v>
      </c>
      <c r="K13" s="7">
        <f>J13*25</f>
        <v>70.756493312528505</v>
      </c>
    </row>
    <row r="14" spans="4:11" x14ac:dyDescent="0.25">
      <c r="D14" t="s">
        <v>68</v>
      </c>
      <c r="E14" t="s">
        <v>64</v>
      </c>
      <c r="F14" s="7"/>
      <c r="G14" s="13">
        <f>'Arealer og emissioner 1975-2018'!AT15+'Arealer og emissioner 1975-2018'!AT17+'Arealer og emissioner 1975-2018'!AT19+'Arealer og emissioner 1975-2018'!AT21</f>
        <v>2.861988300203552</v>
      </c>
      <c r="H14" s="7"/>
      <c r="I14" s="7">
        <v>1.5547170575</v>
      </c>
      <c r="J14" s="7">
        <f t="shared" ref="J14:J16" si="0">G14-I14</f>
        <v>1.307271242703552</v>
      </c>
      <c r="K14" s="7">
        <f t="shared" ref="K14:K15" si="1">J14*25</f>
        <v>32.681781067588801</v>
      </c>
    </row>
    <row r="15" spans="4:11" x14ac:dyDescent="0.25">
      <c r="D15" t="s">
        <v>68</v>
      </c>
      <c r="E15" s="4" t="s">
        <v>69</v>
      </c>
      <c r="F15" s="8"/>
      <c r="G15" s="8">
        <v>2.3561632260000001</v>
      </c>
      <c r="H15" s="8"/>
      <c r="I15" s="8">
        <v>0.64798344777000005</v>
      </c>
      <c r="J15" s="8">
        <f t="shared" si="0"/>
        <v>1.7081797782299999</v>
      </c>
      <c r="K15" s="7">
        <f t="shared" si="1"/>
        <v>42.704494455749995</v>
      </c>
    </row>
    <row r="16" spans="4:11" x14ac:dyDescent="0.25">
      <c r="D16" s="9" t="s">
        <v>70</v>
      </c>
      <c r="E16" s="9" t="s">
        <v>65</v>
      </c>
      <c r="F16" s="10"/>
      <c r="G16" s="10">
        <f>SUM(G13:G15)</f>
        <v>12.338337435124693</v>
      </c>
      <c r="H16" s="10"/>
      <c r="I16" s="10">
        <v>6.4926266816899991</v>
      </c>
      <c r="J16" s="10">
        <f t="shared" si="0"/>
        <v>5.8457107534346937</v>
      </c>
      <c r="K16" s="10">
        <f>J16*25</f>
        <v>146.14276883586734</v>
      </c>
    </row>
    <row r="18" spans="4:11" x14ac:dyDescent="0.25">
      <c r="D18" s="9" t="s">
        <v>71</v>
      </c>
      <c r="E18" s="9"/>
      <c r="F18" s="10"/>
      <c r="G18" s="10">
        <f>G8*44/12+G10*298+G16*25</f>
        <v>5749.0291791023756</v>
      </c>
      <c r="H18" s="10"/>
      <c r="I18" s="10">
        <f>I8*44/12+I10*298+I16*25</f>
        <v>4108.2762865512686</v>
      </c>
      <c r="J18" s="10">
        <f>J8*44/12+J10*298+J16*25</f>
        <v>1640.7528925511062</v>
      </c>
      <c r="K18" s="10">
        <f>K8+K10+K16</f>
        <v>1640.7528925511062</v>
      </c>
    </row>
    <row r="19" spans="4:11" x14ac:dyDescent="0.25">
      <c r="D19" s="11" t="s">
        <v>72</v>
      </c>
    </row>
  </sheetData>
  <mergeCells count="2">
    <mergeCell ref="F1:G1"/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Arealer og emissioner 1975-2018</vt:lpstr>
      <vt:lpstr>Tabel 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 Gyldenkærne</dc:creator>
  <cp:lastModifiedBy>Steen Gyldenkærne</cp:lastModifiedBy>
  <dcterms:created xsi:type="dcterms:W3CDTF">2019-12-02T10:47:20Z</dcterms:created>
  <dcterms:modified xsi:type="dcterms:W3CDTF">2019-12-03T09:07:15Z</dcterms:modified>
</cp:coreProperties>
</file>